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240" yWindow="105" windowWidth="14805" windowHeight="8010"/>
  </bookViews>
  <sheets>
    <sheet name="Vendime dhe Rekomandime" sheetId="19" r:id="rId1"/>
    <sheet name="R. financiar 2022" sheetId="15" r:id="rId2"/>
    <sheet name="Tab. e buxhetit" sheetId="5" r:id="rId3"/>
    <sheet name="Mallrat" sheetId="14" r:id="rId4"/>
    <sheet name="Kapitalet" sheetId="3" r:id="rId5"/>
    <sheet name="Subvencionet dhe pagat" sheetId="4" r:id="rId6"/>
    <sheet name="Deputet" sheetId="16" r:id="rId7"/>
    <sheet name="Administrate" sheetId="17" r:id="rId8"/>
    <sheet name="Stafi politik" sheetId="18" r:id="rId9"/>
    <sheet name="Sheet1" sheetId="20" r:id="rId10"/>
  </sheets>
  <definedNames>
    <definedName name="_xlnm.Print_Area" localSheetId="1">'R. financiar 2022'!$A$1:$AD$62</definedName>
  </definedNames>
  <calcPr calcId="152511"/>
</workbook>
</file>

<file path=xl/calcChain.xml><?xml version="1.0" encoding="utf-8"?>
<calcChain xmlns="http://schemas.openxmlformats.org/spreadsheetml/2006/main">
  <c r="G11" i="3" l="1"/>
  <c r="G12" i="3"/>
  <c r="G14" i="3"/>
  <c r="G17" i="3"/>
  <c r="G10" i="3"/>
  <c r="H45" i="14" l="1"/>
  <c r="H60" i="14"/>
  <c r="G60" i="14"/>
  <c r="G7" i="14"/>
  <c r="G6" i="14"/>
  <c r="F52" i="14"/>
  <c r="H35" i="14"/>
  <c r="H5" i="14"/>
  <c r="E6" i="14" l="1"/>
  <c r="E84" i="14"/>
  <c r="E80" i="14"/>
  <c r="E19" i="14"/>
  <c r="J8" i="3" l="1"/>
  <c r="G84" i="14" l="1"/>
  <c r="I85" i="14" l="1"/>
  <c r="F85" i="14"/>
  <c r="H84" i="14"/>
  <c r="I84" i="14" s="1"/>
  <c r="F84" i="14"/>
  <c r="D84" i="14"/>
  <c r="I81" i="14"/>
  <c r="F81" i="14"/>
  <c r="H80" i="14"/>
  <c r="G80" i="14"/>
  <c r="D80" i="14"/>
  <c r="I78" i="14"/>
  <c r="I77" i="14"/>
  <c r="I76" i="14"/>
  <c r="F76" i="14"/>
  <c r="H75" i="14"/>
  <c r="G75" i="14"/>
  <c r="E75" i="14"/>
  <c r="D75" i="14"/>
  <c r="I73" i="14"/>
  <c r="F73" i="14"/>
  <c r="I72" i="14"/>
  <c r="F72" i="14"/>
  <c r="H71" i="14"/>
  <c r="G71" i="14"/>
  <c r="E71" i="14"/>
  <c r="F71" i="14" s="1"/>
  <c r="D71" i="14"/>
  <c r="I69" i="14"/>
  <c r="F69" i="14"/>
  <c r="I68" i="14"/>
  <c r="F68" i="14"/>
  <c r="I67" i="14"/>
  <c r="F67" i="14"/>
  <c r="I66" i="14"/>
  <c r="F66" i="14"/>
  <c r="H65" i="14"/>
  <c r="G65" i="14"/>
  <c r="E65" i="14"/>
  <c r="D65" i="14"/>
  <c r="I63" i="14"/>
  <c r="I62" i="14"/>
  <c r="F62" i="14"/>
  <c r="I61" i="14"/>
  <c r="F61" i="14"/>
  <c r="H59" i="14"/>
  <c r="F60" i="14"/>
  <c r="G59" i="14"/>
  <c r="E59" i="14"/>
  <c r="D59" i="14"/>
  <c r="H55" i="14"/>
  <c r="E55" i="14"/>
  <c r="I53" i="14"/>
  <c r="F53" i="14"/>
  <c r="H50" i="14"/>
  <c r="G50" i="14"/>
  <c r="I50" i="14" s="1"/>
  <c r="E50" i="14"/>
  <c r="D50" i="14"/>
  <c r="F48" i="14"/>
  <c r="I46" i="14"/>
  <c r="F46" i="14"/>
  <c r="G45" i="14"/>
  <c r="E45" i="14"/>
  <c r="D45" i="14"/>
  <c r="I43" i="14"/>
  <c r="I42" i="14"/>
  <c r="F42" i="14"/>
  <c r="F36" i="14"/>
  <c r="G35" i="14"/>
  <c r="E35" i="14"/>
  <c r="D35" i="14"/>
  <c r="I31" i="14"/>
  <c r="F31" i="14"/>
  <c r="I30" i="14"/>
  <c r="F30" i="14"/>
  <c r="I29" i="14"/>
  <c r="F29" i="14"/>
  <c r="I26" i="14"/>
  <c r="F26" i="14"/>
  <c r="H25" i="14"/>
  <c r="G25" i="14"/>
  <c r="I25" i="14" s="1"/>
  <c r="E25" i="14"/>
  <c r="D25" i="14"/>
  <c r="F22" i="14"/>
  <c r="I21" i="14"/>
  <c r="F21" i="14"/>
  <c r="F20" i="14"/>
  <c r="H19" i="14"/>
  <c r="G19" i="14"/>
  <c r="D19" i="14"/>
  <c r="F19" i="14" s="1"/>
  <c r="I17" i="14"/>
  <c r="F17" i="14"/>
  <c r="I16" i="14"/>
  <c r="F16" i="14"/>
  <c r="I15" i="14"/>
  <c r="F15" i="14"/>
  <c r="I14" i="14"/>
  <c r="F14" i="14"/>
  <c r="I13" i="14"/>
  <c r="F13" i="14"/>
  <c r="H12" i="14"/>
  <c r="G12" i="14"/>
  <c r="E12" i="14"/>
  <c r="F12" i="14" s="1"/>
  <c r="D12" i="14"/>
  <c r="I10" i="14"/>
  <c r="F10" i="14"/>
  <c r="I9" i="14"/>
  <c r="F9" i="14"/>
  <c r="I8" i="14"/>
  <c r="F8" i="14"/>
  <c r="I7" i="14"/>
  <c r="F7" i="14"/>
  <c r="I6" i="14"/>
  <c r="E5" i="14"/>
  <c r="G5" i="14"/>
  <c r="I5" i="14" s="1"/>
  <c r="D5" i="14"/>
  <c r="I75" i="14" l="1"/>
  <c r="G86" i="14"/>
  <c r="H86" i="14"/>
  <c r="E86" i="14"/>
  <c r="F50" i="14"/>
  <c r="F59" i="14"/>
  <c r="F35" i="14"/>
  <c r="F80" i="14"/>
  <c r="F75" i="14"/>
  <c r="F65" i="14"/>
  <c r="F45" i="14"/>
  <c r="F25" i="14"/>
  <c r="I80" i="14"/>
  <c r="I71" i="14"/>
  <c r="I65" i="14"/>
  <c r="I59" i="14"/>
  <c r="I45" i="14"/>
  <c r="I35" i="14"/>
  <c r="D86" i="14"/>
  <c r="I12" i="14"/>
  <c r="F5" i="14"/>
  <c r="F6" i="14"/>
  <c r="I19" i="14"/>
  <c r="I60" i="14"/>
  <c r="I86" i="14" l="1"/>
  <c r="G20" i="5" l="1"/>
  <c r="F29" i="4" l="1"/>
  <c r="I8" i="3" l="1"/>
  <c r="J13" i="3"/>
  <c r="F13" i="3" l="1"/>
  <c r="G13" i="3" l="1"/>
  <c r="F8" i="3"/>
  <c r="E8" i="3"/>
  <c r="F17" i="5" l="1"/>
  <c r="C20" i="5" l="1"/>
  <c r="E19" i="5"/>
  <c r="E18" i="5"/>
  <c r="E17" i="5"/>
  <c r="D20" i="5"/>
  <c r="E15" i="5"/>
  <c r="E20" i="5" l="1"/>
  <c r="E16" i="5"/>
  <c r="C30" i="4" l="1"/>
  <c r="H8" i="3" l="1"/>
  <c r="J7" i="3" l="1"/>
  <c r="D30" i="4"/>
  <c r="I7" i="3"/>
  <c r="F7" i="3"/>
  <c r="H19" i="5"/>
  <c r="B30" i="4" l="1"/>
  <c r="H16" i="5" l="1"/>
  <c r="H17" i="5"/>
  <c r="H18" i="5"/>
  <c r="H15" i="5"/>
  <c r="E7" i="3"/>
  <c r="G7" i="3" s="1"/>
  <c r="E30" i="4" l="1"/>
  <c r="G7" i="4"/>
  <c r="G5" i="4" s="1"/>
  <c r="H7" i="3"/>
  <c r="F7" i="4" l="1"/>
  <c r="F5" i="4" s="1"/>
  <c r="E8" i="4"/>
  <c r="D7" i="4"/>
  <c r="C7" i="4"/>
  <c r="D5" i="4"/>
  <c r="C5" i="4"/>
  <c r="F20" i="5"/>
  <c r="H20" i="5" s="1"/>
  <c r="E5" i="4" l="1"/>
  <c r="E7" i="4"/>
  <c r="F26" i="4" l="1"/>
  <c r="F27" i="4" l="1"/>
  <c r="F28" i="4"/>
  <c r="F30" i="4" l="1"/>
</calcChain>
</file>

<file path=xl/sharedStrings.xml><?xml version="1.0" encoding="utf-8"?>
<sst xmlns="http://schemas.openxmlformats.org/spreadsheetml/2006/main" count="2231" uniqueCount="597">
  <si>
    <t>Kodi Ekonomik</t>
  </si>
  <si>
    <t>Kategoria Ekonomike</t>
  </si>
  <si>
    <t>b) Shpenzimet:</t>
  </si>
  <si>
    <t>Ju lutem plotësoni tabelën me të dhënat e nevojshme.</t>
  </si>
  <si>
    <t>% e shpenzimit</t>
  </si>
  <si>
    <t>Paga dhe Mëditje</t>
  </si>
  <si>
    <t>Mallra dhe shërbime</t>
  </si>
  <si>
    <t>Shërbimet komunale</t>
  </si>
  <si>
    <t>Subvencionet dhe Transferet</t>
  </si>
  <si>
    <t>Investimet Kapitale</t>
  </si>
  <si>
    <t>Gjithsej</t>
  </si>
  <si>
    <t xml:space="preserve">                           -   </t>
  </si>
  <si>
    <t xml:space="preserve">                         -   </t>
  </si>
  <si>
    <t xml:space="preserve">                  -   </t>
  </si>
  <si>
    <t>4.d )</t>
  </si>
  <si>
    <t>INVESTIMET KAPITALE</t>
  </si>
  <si>
    <t>Emri i kategorisë ekonomike</t>
  </si>
  <si>
    <t xml:space="preserve">% e  shpenzimit  </t>
  </si>
  <si>
    <t xml:space="preserve">% e  shpenzimit </t>
  </si>
  <si>
    <t>Gjithsej Investimet Kapitale</t>
  </si>
  <si>
    <t>4.e)</t>
  </si>
  <si>
    <t>SUBVENCIONET DHE TRANSFERET: DETAJET E SHPENZIMEVE SIPAS KODEVE EKONOMIKE</t>
  </si>
  <si>
    <t>Subvencione dhe Transfere</t>
  </si>
  <si>
    <t xml:space="preserve">Gjithsej subvensione dhe transfere </t>
  </si>
  <si>
    <t>SUBVENCIONET</t>
  </si>
  <si>
    <t>Subvencionet per Etnitete Publike</t>
  </si>
  <si>
    <t xml:space="preserve">Subvencionet per Etnitete Publike </t>
  </si>
  <si>
    <t>Subvencionet per Etnitete Jopublike</t>
  </si>
  <si>
    <t>TRANSFERET</t>
  </si>
  <si>
    <t>4.f)     Personeli dhe struktura e pagave</t>
  </si>
  <si>
    <t>Niveli</t>
  </si>
  <si>
    <t>Pozitat e aprovuara me Ligjin për Buxhet</t>
  </si>
  <si>
    <t>Pozitat e plotësuara</t>
  </si>
  <si>
    <t>Buxheti i shpenzuar për paga për periudhën raportuese</t>
  </si>
  <si>
    <t>Shpenzimet kapitale</t>
  </si>
  <si>
    <t>Administrata e Kuvendit</t>
  </si>
  <si>
    <t>Stafi Mbështetës Politik</t>
  </si>
  <si>
    <t>% e realizimit</t>
  </si>
  <si>
    <t>INVESTIMET KAPITALE: DETAJET E SHPENZIMEVE SIPAS PROJEKTEVE</t>
  </si>
  <si>
    <t>Rifreskimi dhe pavarësimi i sistemit të TIK-ut</t>
  </si>
  <si>
    <t>Pajisje tjera</t>
  </si>
  <si>
    <t>Renovimi i nderteses dhe instalimeve ekzistuese</t>
  </si>
  <si>
    <t>Digjitalizimi i arkives</t>
  </si>
  <si>
    <t xml:space="preserve">Krijimi i qendres se te dhenave ne KK </t>
  </si>
  <si>
    <t xml:space="preserve">Buxheti i shpenzuar në % </t>
  </si>
  <si>
    <t xml:space="preserve"> shpenzimet</t>
  </si>
  <si>
    <t xml:space="preserve">Shpenzimet </t>
  </si>
  <si>
    <t>Anëtarët e Kuvendit</t>
  </si>
  <si>
    <t>Pajisje per sallen plenare</t>
  </si>
  <si>
    <t>Komisioni ndihmes shteterore</t>
  </si>
  <si>
    <t>Buxheti dhe Shpenzimet  2021</t>
  </si>
  <si>
    <t xml:space="preserve"> Buxheti 2021</t>
  </si>
  <si>
    <t>Lifti</t>
  </si>
  <si>
    <t>Shpenzimet e udhëtimit</t>
  </si>
  <si>
    <t>Shpenzime te udhetimit brenda vendit</t>
  </si>
  <si>
    <t>Shpenzime te udhetimit jashte vendit</t>
  </si>
  <si>
    <t>Meditja e udhimit zyrtar jasht vendit</t>
  </si>
  <si>
    <t>Akomodimi gjate udhetimit zyrtar jasht vendit</t>
  </si>
  <si>
    <t>Shpenzimet tjera te udhitimit zyrtar jasht vendit</t>
  </si>
  <si>
    <t>SHPENZIME KOMUNALE</t>
  </si>
  <si>
    <t>Ryma</t>
  </si>
  <si>
    <t>Uji</t>
  </si>
  <si>
    <t>Mbeturinat</t>
  </si>
  <si>
    <t>Ngrohja qëndrore</t>
  </si>
  <si>
    <t>Shpenzimet telefonike</t>
  </si>
  <si>
    <t>SHËRBIMET E TELEKOMUNIKIMIT</t>
  </si>
  <si>
    <t>Shpenzimet për internet</t>
  </si>
  <si>
    <t>Shpenzimet e telefonisë mobile</t>
  </si>
  <si>
    <t>Shpenzimet postare</t>
  </si>
  <si>
    <t>Shpenzimet e përdorimit të kabllit optik</t>
  </si>
  <si>
    <t>SHPENZIMET PËR SHËRBIME</t>
  </si>
  <si>
    <t>Shërbimet e arsimimit dhe trajnimit</t>
  </si>
  <si>
    <t>Shërbimet e përfaqësimit dhe avokaturës</t>
  </si>
  <si>
    <t>Shërbimet e ndryshme shëndetësore</t>
  </si>
  <si>
    <t>Shërbime të ndryshme intelektuale dhe këshillëdhënëse</t>
  </si>
  <si>
    <t>Shërbime shtypje jo marketing</t>
  </si>
  <si>
    <t>Shërbime kontraktuese tjera</t>
  </si>
  <si>
    <t>Shërbime teknike</t>
  </si>
  <si>
    <t>Shpenzimet për anëtarësim</t>
  </si>
  <si>
    <t>BLERJE E MOBILJEVE DHE PAISJEVE (ME PAK SE 1000 EURO) (NENTOTALI)</t>
  </si>
  <si>
    <t>Mobilje (me pak se 1000 euro)</t>
  </si>
  <si>
    <t>Telefona (me pak se 1000 euro)</t>
  </si>
  <si>
    <t>Kompjuterë (me pak se 1000 euro)</t>
  </si>
  <si>
    <t>Harduer për teknologji informative (me pak se 1000 euro)</t>
  </si>
  <si>
    <t>Makina fotokopjuese (me pak se 1000 euro)</t>
  </si>
  <si>
    <t>Pajisje trafiku (me pak se 1000 euro)</t>
  </si>
  <si>
    <t>Pajisje tjera (me pak se 1000 euro)</t>
  </si>
  <si>
    <t>Blerja e librave</t>
  </si>
  <si>
    <t>BLERJE TJERA - MALLRA DHE SHERBIME (NENTOTALI)</t>
  </si>
  <si>
    <t>Furnizime për zyrë</t>
  </si>
  <si>
    <t>Furnizime pastrimi</t>
  </si>
  <si>
    <t>Akomodimi</t>
  </si>
  <si>
    <t>DERIVATET DHE LËNDËT DJEGËSE (NENTOTALI)</t>
  </si>
  <si>
    <t>Nafte per ngrohje qendrore</t>
  </si>
  <si>
    <t>Derivate per gjenerator</t>
  </si>
  <si>
    <t>Karburant per vetura</t>
  </si>
  <si>
    <t>LLOGARITE E AVANSIT (NENTOTALI)</t>
  </si>
  <si>
    <t>Avas per para te imeta (p.cash)</t>
  </si>
  <si>
    <t>Avans per udhetime zyrtare</t>
  </si>
  <si>
    <t>SHERBIMET E REGJISTRIMIT DHE SIGURIMEVE (NENTOTALI)</t>
  </si>
  <si>
    <t>Regjistrimi dhe Sigurimi i automjeteve</t>
  </si>
  <si>
    <t>Taksa komunale</t>
  </si>
  <si>
    <t>Sigurimi i ndertesave dhe tjera</t>
  </si>
  <si>
    <t>Provizion për Tarifa të Ndryshme</t>
  </si>
  <si>
    <t>MIRËMBAJTJA (NENTOTALI)</t>
  </si>
  <si>
    <t>Mirembajtja dhe riparimi i automjeteve</t>
  </si>
  <si>
    <t>Mirembajtja e ndertesave</t>
  </si>
  <si>
    <t>Mirëmbajtja e Teknologjisë Informative</t>
  </si>
  <si>
    <t>Mirembajtja e mobileve dhe paisjeve</t>
  </si>
  <si>
    <t>Qiraja</t>
  </si>
  <si>
    <t>Qiraja per ndertesa</t>
  </si>
  <si>
    <t>Qiraja makineria</t>
  </si>
  <si>
    <t>Shpenzimet -vendimet e gjykatave</t>
  </si>
  <si>
    <t>SHPENZIMET E MARKETINGUT (NENTOTALI)</t>
  </si>
  <si>
    <t>Reklamat dhe konkurset</t>
  </si>
  <si>
    <t>Botimet e publikimeve</t>
  </si>
  <si>
    <t>Shpenzimet per informim publik</t>
  </si>
  <si>
    <t>SHPENZIMET E PËRFAQËSIMIT (NENTOTALI)</t>
  </si>
  <si>
    <t>Drekat zyrtare</t>
  </si>
  <si>
    <t>Dreke zyrtare jasht vendit</t>
  </si>
  <si>
    <t>Pagesa e tatimit ne qira</t>
  </si>
  <si>
    <t>Buxheti dhe Shpenzimet  2022</t>
  </si>
  <si>
    <t>Planifikuar 2022</t>
  </si>
  <si>
    <t xml:space="preserve"> Buxheti 2022</t>
  </si>
  <si>
    <t>Buxheti 2022</t>
  </si>
  <si>
    <t>4) Tabelat:</t>
  </si>
  <si>
    <t>a) Të hyrat:</t>
  </si>
  <si>
    <t>Ju lutem plotësoni tabelën me informatat e nevojshme.</t>
  </si>
  <si>
    <t>Të hyrat e Planifikuara/Parashikuara për këtë periudhë</t>
  </si>
  <si>
    <t>Të hyrat vetanake të bartura nga viti paraprak</t>
  </si>
  <si>
    <t>Të hyrat në shumë prej 288 €, kanë të bëjnë me konfiskimin e sigurisë së ekzekutimit për mosrealizim të një kontrate në vitin 2021, ndërsa shuma prej 3,820€, ka të bëjë me një kthim nga një ish deputete e Kuvendit</t>
  </si>
  <si>
    <t>Emri i kategorise ekonomike</t>
  </si>
  <si>
    <t xml:space="preserve">MALLRA DHE SHËRBIME </t>
  </si>
  <si>
    <t>2) Përmbledhje për të hyrat dhe kategoritë e veçanta të shpenzimeve:</t>
  </si>
  <si>
    <t>b)       Paga dhe shtesa:</t>
  </si>
  <si>
    <t>c)       Mallra dhe shërbime:</t>
  </si>
  <si>
    <t>d)      Shpenzime komunale:</t>
  </si>
  <si>
    <t>e)      Investimet Kapitale:</t>
  </si>
  <si>
    <t>f)       Subvencionet dhe Transferet:</t>
  </si>
  <si>
    <t>3) Përmbledhje:</t>
  </si>
  <si>
    <t>Ju lutem, paraqitni shkurtimisht vërejtjet përfundimtare lidhur me buxhetin e institucionit tuaj, apo pikëpamjet për zhvillimet në të ardhmen.</t>
  </si>
  <si>
    <t>Nënshkrimi i Sekretarit të Kuvendit</t>
  </si>
  <si>
    <t>Buxheti perfundimtar 2021</t>
  </si>
  <si>
    <t>Buxheti perfundimtar  2021</t>
  </si>
  <si>
    <t>Raporti Financiar për  Vitin 2022</t>
  </si>
  <si>
    <t>Shpenzimet   per vitin 2022</t>
  </si>
  <si>
    <t>Buxheti vjetor per paga</t>
  </si>
  <si>
    <t>Shpenzimet  vjetore per vitin 2021</t>
  </si>
  <si>
    <t>Krijimi i sherbimit informativ per ligjet, sistemi law data</t>
  </si>
  <si>
    <t>Kodi  I projektit</t>
  </si>
  <si>
    <r>
      <t xml:space="preserve">Kodi i Organizatës Buxhetore: </t>
    </r>
    <r>
      <rPr>
        <b/>
        <sz val="72"/>
        <color theme="1"/>
        <rFont val="Times New Roman"/>
        <family val="1"/>
      </rPr>
      <t>101</t>
    </r>
  </si>
  <si>
    <r>
      <t xml:space="preserve">Informatat kontaktuese: </t>
    </r>
    <r>
      <rPr>
        <b/>
        <sz val="72"/>
        <color theme="1"/>
        <rFont val="Times New Roman"/>
        <family val="1"/>
      </rPr>
      <t>038 200 10 557</t>
    </r>
  </si>
  <si>
    <r>
      <t xml:space="preserve">Sekretari i Kuvendit:  </t>
    </r>
    <r>
      <rPr>
        <b/>
        <sz val="72"/>
        <color theme="1"/>
        <rFont val="Times New Roman"/>
        <family val="1"/>
      </rPr>
      <t>Ismet Krasniqi, Ndërtesa e Kuvendit, zyra N-122</t>
    </r>
  </si>
  <si>
    <r>
      <t xml:space="preserve">Drejtori i Përgjithshëm për Administratë: </t>
    </r>
    <r>
      <rPr>
        <b/>
        <sz val="72"/>
        <color theme="1"/>
        <rFont val="Times New Roman"/>
        <family val="1"/>
      </rPr>
      <t>Emrush Haxhiu, Ndërtesa e Kuvendit, zyra N-226</t>
    </r>
  </si>
  <si>
    <r>
      <t xml:space="preserve">Drejtori i Drejtorisë për Buxhet dhe Pagesa: </t>
    </r>
    <r>
      <rPr>
        <b/>
        <sz val="72"/>
        <color theme="1"/>
        <rFont val="Times New Roman"/>
        <family val="1"/>
      </rPr>
      <t>Istret Azemi, Ndërtesa e Kuvendit, zyra N-222</t>
    </r>
  </si>
  <si>
    <t xml:space="preserve"> 1)Hyrje: (Ju lutem paraqitni në formë tekstuale një përmbledhje të zhvillimeve kryesore në buxhetin e organizatës tuaj. Të mos kalohet hapësira e ofruar më poshtë!)</t>
  </si>
  <si>
    <t>20.02.2023</t>
  </si>
  <si>
    <t xml:space="preserve">   Prej dates:  01.10.2022</t>
  </si>
  <si>
    <t xml:space="preserve">   Deri ne daten:  31.12.2022</t>
  </si>
  <si>
    <t xml:space="preserve">   Programi: Anetarët e Kuvendit</t>
  </si>
  <si>
    <t>Pagat neto përmes listave të pagave   11110</t>
  </si>
  <si>
    <t>Nr.</t>
  </si>
  <si>
    <t>Pershkrimi</t>
  </si>
  <si>
    <t>Shuma e paguar</t>
  </si>
  <si>
    <t>Data e pageses</t>
  </si>
  <si>
    <t>Perfituesi</t>
  </si>
  <si>
    <t>Pagat e muajit Tetor</t>
  </si>
  <si>
    <t>31.10.2022</t>
  </si>
  <si>
    <t>Anetaret e Kuvendit</t>
  </si>
  <si>
    <t>Pagat e muajit Nëntor</t>
  </si>
  <si>
    <t>30.11.2022</t>
  </si>
  <si>
    <t>Pagat e muajit Dhjetor</t>
  </si>
  <si>
    <t>26.12.2022</t>
  </si>
  <si>
    <t>GJITHSEJ</t>
  </si>
  <si>
    <t>Akomodimi i udhëtimeve  zyrtarë brenda vendi   13132</t>
  </si>
  <si>
    <t xml:space="preserve">Akomodim -Takim pergaditor për organizimin e seancës se perbashkët në mes te Kuvendit te Shqiperisë dhe Kosovës </t>
  </si>
  <si>
    <t>14.11.2022</t>
  </si>
  <si>
    <t>HOTEL SHARRI SH.P.K</t>
  </si>
  <si>
    <t>Shpenzimet e udhëtimeve  zyrtare jashtë vendit   13140</t>
  </si>
  <si>
    <t>Shpenzime te udhetimit zyrtare-Bileta</t>
  </si>
  <si>
    <t>11.10.2022</t>
  </si>
  <si>
    <t>ALTAVIA TRAVEL SHPK</t>
  </si>
  <si>
    <t>12.10.2022</t>
  </si>
  <si>
    <t>17.10.2022</t>
  </si>
  <si>
    <t>29.11.2022</t>
  </si>
  <si>
    <t>AS TRAVEL CLUB SHPK</t>
  </si>
  <si>
    <t>05.12.2022</t>
  </si>
  <si>
    <t xml:space="preserve">DIMAL BASHA </t>
  </si>
  <si>
    <t>14.12.2022</t>
  </si>
  <si>
    <t>15.12.2022</t>
  </si>
  <si>
    <t>16.12.2022</t>
  </si>
  <si>
    <t>Shpenzime te vogla - para xhepi   13141</t>
  </si>
  <si>
    <t>Shpenzime  gjate udhetimit zyrtare ne Çeki</t>
  </si>
  <si>
    <t>05.10.2022</t>
  </si>
  <si>
    <t>BEKE BERISHA</t>
  </si>
  <si>
    <t>HAKI ABAZI</t>
  </si>
  <si>
    <t xml:space="preserve">Shpenzime  gjate udhetimit zyrtare ne Shqiperi </t>
  </si>
  <si>
    <t>AGON BATUSHA</t>
  </si>
  <si>
    <t>BEKIM ARIFI</t>
  </si>
  <si>
    <t>Shpenzime  gjate udhetimit zyrtare ne Austri</t>
  </si>
  <si>
    <t>06.10.2022</t>
  </si>
  <si>
    <t>ENVER HOXHAJ</t>
  </si>
  <si>
    <t>Shpenzime  gjate udhetimit zyrtare ne Bruksel</t>
  </si>
  <si>
    <t>ARBERESH KRYEZIU - HYSENI</t>
  </si>
  <si>
    <t>BAHRIM SABANI</t>
  </si>
  <si>
    <t xml:space="preserve">Shpenzime  gjate udhetimit zyrtare ne Bruksel  </t>
  </si>
  <si>
    <t>XHAVIT HALITI</t>
  </si>
  <si>
    <t>TIME KADRIJAJ</t>
  </si>
  <si>
    <t>Shpenzime  gjate udhetimit zyrtare ne SHBA</t>
  </si>
  <si>
    <t>13.10.2022</t>
  </si>
  <si>
    <t>ARBEN GASHI</t>
  </si>
  <si>
    <t>FJOLLA UJKANI</t>
  </si>
  <si>
    <t>14.10.2022</t>
  </si>
  <si>
    <t>RREZARTA KRASNIQI</t>
  </si>
  <si>
    <t xml:space="preserve">Shpenzime  gjate udhetimit zyrtare ne Poloni </t>
  </si>
  <si>
    <t>GANIMETE MUSLIU</t>
  </si>
  <si>
    <t>ARBER REXHAJ</t>
  </si>
  <si>
    <t>AVDULLAH HOTI</t>
  </si>
  <si>
    <t>BESNIK TAHIRI</t>
  </si>
  <si>
    <t>BLERTA DELIU KODRA</t>
  </si>
  <si>
    <t>Shpenzime  gjate udhetimit zyrtare ne Gjermani</t>
  </si>
  <si>
    <t>21.10.2022</t>
  </si>
  <si>
    <t>MIMOZA KUSARI LILA</t>
  </si>
  <si>
    <t>FRIDON LALA</t>
  </si>
  <si>
    <t>RASHIT QALAJ</t>
  </si>
  <si>
    <t>24.10.2022</t>
  </si>
  <si>
    <t>Shpenzime  gjate udhetimit zyrtare ne Mali i Zi</t>
  </si>
  <si>
    <t>10.11.2022</t>
  </si>
  <si>
    <t>ERXHAN GALUSHI</t>
  </si>
  <si>
    <t xml:space="preserve">Shpenzime  gjate udhetimit zyrtare ne Francë </t>
  </si>
  <si>
    <t>15.11.2022</t>
  </si>
  <si>
    <t>SARANDA BOGUJEVCI</t>
  </si>
  <si>
    <t>16.11.2022</t>
  </si>
  <si>
    <t>Shpenzime  gjate udhetimit zyrtare ne Francë</t>
  </si>
  <si>
    <t xml:space="preserve">Shpenzime  gjate udhetimit zyrtare ne Arabia Saudite </t>
  </si>
  <si>
    <t>FITIM HAZIRI</t>
  </si>
  <si>
    <t>17.11.2022</t>
  </si>
  <si>
    <t>ENIS KERVAN</t>
  </si>
  <si>
    <t>Shpenzime gjate udhetimit zyrtare ne Kroaci</t>
  </si>
  <si>
    <t>18.11.2022</t>
  </si>
  <si>
    <t>Shpenzime  gjate udhetimit zyrtare ne Zvicer</t>
  </si>
  <si>
    <t>Shpenzime  gjate udhetimit zyrtare ne Bosne dhe Hercegovine</t>
  </si>
  <si>
    <t>ARIANA MUSLIU SHOSHI</t>
  </si>
  <si>
    <t>JETA STATOVCI</t>
  </si>
  <si>
    <t>Shpenzime  gjate udhetimit zyrtare ne Tailand</t>
  </si>
  <si>
    <t>ADNAN RRUSTEMI</t>
  </si>
  <si>
    <t>DRITON SELMANAJ</t>
  </si>
  <si>
    <t>Shpenzime  gjate udhetimit zyrtare ne Emiratet e Bashkuara</t>
  </si>
  <si>
    <t>06.12.2022</t>
  </si>
  <si>
    <t xml:space="preserve">Shpenzime  gjate udhetimit zyrtare ne SHBA </t>
  </si>
  <si>
    <t>08.12.2022</t>
  </si>
  <si>
    <t>HYDAJET HYSENI - KALOSHI</t>
  </si>
  <si>
    <t>12.12.2022</t>
  </si>
  <si>
    <t>Shpenzime  gjate udhetimit zyrtare ne Spanjë</t>
  </si>
  <si>
    <t>DRITON HYSENI</t>
  </si>
  <si>
    <t>Shpenzime  gjate udhetimit zyrtare ne Island</t>
  </si>
  <si>
    <t>19.12.2022</t>
  </si>
  <si>
    <t>Shpenzime  gjate udhetimit zyrtare ne Finlandë</t>
  </si>
  <si>
    <t>FITIM UKA</t>
  </si>
  <si>
    <t>HAJDAR BEQA</t>
  </si>
  <si>
    <t>Shpenzime  gjate udhetimit zyrtare ne Letoni</t>
  </si>
  <si>
    <t>HYKMETE BAJRAMI</t>
  </si>
  <si>
    <t>GAZMEND GJYSHINCA</t>
  </si>
  <si>
    <t xml:space="preserve">Shpenzime  gjate udhetimit zyrtare ne Maqedonia e Veriut </t>
  </si>
  <si>
    <t>20.12.2022</t>
  </si>
  <si>
    <t>GLAUK KONJUFCA</t>
  </si>
  <si>
    <t>ARDIAN GOLA</t>
  </si>
  <si>
    <t>SHQIPE MEHMETI SELIMI</t>
  </si>
  <si>
    <t>21.12.2022</t>
  </si>
  <si>
    <t>ALBANA BYTYQI</t>
  </si>
  <si>
    <t>ELIZA HOXHA</t>
  </si>
  <si>
    <t>ALBAN BAJRAMI</t>
  </si>
  <si>
    <t>Shpenzime  gjate udhetimit zyrtare ne Egjipt</t>
  </si>
  <si>
    <t>FITORE PACOLLI DALIPI</t>
  </si>
  <si>
    <t>23.12.2022</t>
  </si>
  <si>
    <t>Shpenzime  gjate udhetimit zyrtare ne Turqi</t>
  </si>
  <si>
    <t xml:space="preserve">FIDAN JILTA				</t>
  </si>
  <si>
    <t>EMAN RRAHMANI</t>
  </si>
  <si>
    <t>VISAR KORENICA</t>
  </si>
  <si>
    <t>VALENTINA  BUNJAKU -  REXHEPI</t>
  </si>
  <si>
    <t>MERGIM LUSHTAKU</t>
  </si>
  <si>
    <t>LABINOTE DEMI- MURTEZI</t>
  </si>
  <si>
    <t>PAL LEKAJ</t>
  </si>
  <si>
    <t>Akomodimi - udhëtimet zyrtar jashtë vend   13142</t>
  </si>
  <si>
    <t>Akomodim gjate udhetimit zyrtare ne Çeki</t>
  </si>
  <si>
    <t>Akomodim gjate udhetimit zyrtar ne Greqi</t>
  </si>
  <si>
    <t>07.10.2022</t>
  </si>
  <si>
    <t>Akomodim gjate udhetimit zyrtare ne Austri</t>
  </si>
  <si>
    <t>Akomodim gjate udhetimit zyrtare ne Francë</t>
  </si>
  <si>
    <t>Akomodim gjate udhetimit zyrtare ne Bruksel</t>
  </si>
  <si>
    <t xml:space="preserve">Akomodim gjate udhetimit zyrtare ne Shqiperi </t>
  </si>
  <si>
    <t>GANI KRASNIQI</t>
  </si>
  <si>
    <t>VENDENIS LAHU</t>
  </si>
  <si>
    <t xml:space="preserve">Akomodim gjate udhetimit zyrtare ne Shqiperi  </t>
  </si>
  <si>
    <t>LUAN ALIU</t>
  </si>
  <si>
    <t>Akomodim gjate udhetimit zyrtare ne SHBA</t>
  </si>
  <si>
    <t>SALIH ZYBA</t>
  </si>
  <si>
    <t xml:space="preserve">Akomodim gjate udhetimit zyrtare ne Gjermani  </t>
  </si>
  <si>
    <t>11.11.2022</t>
  </si>
  <si>
    <t xml:space="preserve">Akomodim gjate udhetimit zyrtare ne Francë </t>
  </si>
  <si>
    <t>Akomodim gjate udhetimit zyrtare ne Spanje</t>
  </si>
  <si>
    <t>Akomodim gjate udhetimit zyrtare ne Island</t>
  </si>
  <si>
    <t>Akomodim gjate udhetimit zyrtare ne Spanjë</t>
  </si>
  <si>
    <t>Akomodim  gjate udhetimit zyrtare ne Çeki</t>
  </si>
  <si>
    <t>Akomodim gjate udhetimit zyrtare ne Egjipt</t>
  </si>
  <si>
    <t>Akomodim gjate udhetimit zyrtare ne Islandë</t>
  </si>
  <si>
    <t>Shpenzimet tjera - udhëtimeve zyrtar  jashtë vend   13143</t>
  </si>
  <si>
    <t>Shpenzime tjera gjate udhetimit zyrtare ne Çeki</t>
  </si>
  <si>
    <t xml:space="preserve">Shpenzime  tjera gjate udhetimit zyrtare ne Austri </t>
  </si>
  <si>
    <t>Shpenzimet tjera gjate udhetimit zyrtare ne Bruksel</t>
  </si>
  <si>
    <t>Shpenzime  tjera gjate udhetimit zyrtare ne Gjermani</t>
  </si>
  <si>
    <t xml:space="preserve">Shpenzime tjera  gjate udhetimit zyrtare ne Kroaci </t>
  </si>
  <si>
    <t xml:space="preserve">Shpenzime tjera gjate udhetimit zyrtare ne Gjermani </t>
  </si>
  <si>
    <t>Shpenzime tjera gjate udhetimit zyrtare ne Spanje</t>
  </si>
  <si>
    <t>Shpenzime tjera  gjate udhetimit zyrtare ne Spanjë</t>
  </si>
  <si>
    <t xml:space="preserve">Shpenzime tjera  gjate udhetimit zyrtare ne Austri </t>
  </si>
  <si>
    <t>Shpenzime tjera gjate udhetimit zyrtare ne Francë</t>
  </si>
  <si>
    <t xml:space="preserve">Shpenzime tjera gjate udhetimit zyrtare ne Francë </t>
  </si>
  <si>
    <t>Shërbimet  telefonisë mobile   13320</t>
  </si>
  <si>
    <t xml:space="preserve">Shpenzime te telefonisë mobile </t>
  </si>
  <si>
    <t>TELEKOMI I KOSOVES SHA</t>
  </si>
  <si>
    <t>Shpenzime te telefonisë mobile -Mbushje Vala</t>
  </si>
  <si>
    <t>24.11.2022</t>
  </si>
  <si>
    <t>Shërbime kontraktuese tjera   13460</t>
  </si>
  <si>
    <t>Pasaport Diplomatike - Hisen Berisha</t>
  </si>
  <si>
    <t xml:space="preserve"> MINISTRIA PUNEVE TE BRENDSHME </t>
  </si>
  <si>
    <t xml:space="preserve">Shërbime kontraktuese tjera-Sigurime Shëndetsore </t>
  </si>
  <si>
    <t>KOMPANIA E SIGURIMEVE SCARDIAN JSC</t>
  </si>
  <si>
    <t>Pasaport Diplomatike - Valon Ramadani</t>
  </si>
  <si>
    <t xml:space="preserve">Sherbime tjera kontrakuese-Perkthim </t>
  </si>
  <si>
    <t>26.10.2022</t>
  </si>
  <si>
    <t>ELONA KHALAILA</t>
  </si>
  <si>
    <t>Pasaport Diplomatike - Memli Krasniqi</t>
  </si>
  <si>
    <t>03.11.2022</t>
  </si>
  <si>
    <t>Pasaport  diplomatike - Haxhi Avdyli</t>
  </si>
  <si>
    <t>Pasaport Diplomatike - Nasuf Bejta</t>
  </si>
  <si>
    <t>Pasaport Diplomatike - Hajdar Beqa</t>
  </si>
  <si>
    <t>22.12.2022</t>
  </si>
  <si>
    <t xml:space="preserve">Sherbime tjera kontrakuese-Sigurime shëndetësore </t>
  </si>
  <si>
    <t>Akomodimi   13660</t>
  </si>
  <si>
    <t>Akomodim - Gjate vizites te Delegacionit nga Parlamenti i Portugalise</t>
  </si>
  <si>
    <t>28.10.2022</t>
  </si>
  <si>
    <t>HOTEL EMERALD SHPK</t>
  </si>
  <si>
    <t>Akomodim-per kryetarin e Komisionit per çeshtje  evropiane  te Parlamentit te Kroacise</t>
  </si>
  <si>
    <t>SAMI R.AHMETI BI</t>
  </si>
  <si>
    <t>Dreka zyrtare   14310</t>
  </si>
  <si>
    <t xml:space="preserve">Drekë zyrtare grupit te Miqesise se Kuvendit te Republikes se Kosoves me Parlamentin e Kanadase me ambasadorin e Kanadas ne Kroaci dhe Kosoves </t>
  </si>
  <si>
    <t>BRUNI SHPK</t>
  </si>
  <si>
    <t>Drekë zyrtare per Delegacionin e Komisionit per Pune te Jashtme te Parlamentit te Çekisë</t>
  </si>
  <si>
    <t>TIFFANY SHPK</t>
  </si>
  <si>
    <t>Sherbime te bufesë</t>
  </si>
  <si>
    <t>HIDAJET AZEMI BI</t>
  </si>
  <si>
    <t xml:space="preserve">Drekë zyrtare - Komisioni Hetimor Parlamentar </t>
  </si>
  <si>
    <t>BOULEVARD SHPK</t>
  </si>
  <si>
    <t xml:space="preserve">Drekë zyrtare - Me rastin e vizites te delagacionit nga Parlamentin e Portugalise </t>
  </si>
  <si>
    <t>25.10.2022</t>
  </si>
  <si>
    <t>KRENAR KRAJKU BI</t>
  </si>
  <si>
    <t>LIBURN HALILI BI</t>
  </si>
  <si>
    <t>ANDI ZHUBI B.I.</t>
  </si>
  <si>
    <t>Drekë zyrtare-Komisioni për Arsim, Shkencë,Teknologji, Inovacion,Kulturë..</t>
  </si>
  <si>
    <t>METROPOLI SH.P.K.</t>
  </si>
  <si>
    <t>Drekë zyrtare-Komisioni per Administratë Publike Publike,Pustet Lokal Media dhe Zhvillim Rural</t>
  </si>
  <si>
    <t>Drekë zyrtare -Komisoni per Ad-Hoc per reformen zgjedhore</t>
  </si>
  <si>
    <t xml:space="preserve">Drekë zyrtare-Komisioni për Legjislacion , Mandate ,Imunitete, Rregullore te Kuvendit </t>
  </si>
  <si>
    <t>ROOF BAR RESTAURANT SHPK</t>
  </si>
  <si>
    <t xml:space="preserve">Drekë zyrtare -Takim pergaditor për organizimin e seancës se perbashkët në mes te Kuvendit te Shqiperisë dhe Kosovës </t>
  </si>
  <si>
    <t>SUADA GORDA BI</t>
  </si>
  <si>
    <t>Drekë zyrtare -Komisioni per te Drejtat e Njeriut , Barazi Gjinore ,per Persona te Pagjetur,Viktimat e Dhunës Seksuale te Luftës dhe Peticione</t>
  </si>
  <si>
    <t>BURIM SALLAUKA BI</t>
  </si>
  <si>
    <t>Drekë zyrtare per delegacionin e dy Kuvendeve ( sipas vendimit nr.08-v-313 )</t>
  </si>
  <si>
    <t>KOKLLARI FAMILY SHPK</t>
  </si>
  <si>
    <t>Drekë zyrtare -Seminarit të 102 te Rose-Roth te Asamblesë Parlamentare te NATO-s</t>
  </si>
  <si>
    <t>BODRUMI I VJETER SHPK</t>
  </si>
  <si>
    <t>SWISS DIAMOND HOTEL SHPK</t>
  </si>
  <si>
    <t xml:space="preserve"> MILOT N.SHYLEMAJA BI</t>
  </si>
  <si>
    <t>Drekë zyrtare Komisioni per Mjedisë,Ushqim,Bujqësi...</t>
  </si>
  <si>
    <t>VENDUM SHPK</t>
  </si>
  <si>
    <t xml:space="preserve">Drekë zyrtare -Me rastin e shenimit te Festës Kombetare 28 Nëntorit janë mbajtur takime përgatitore nga 09-11 tetor 2022 </t>
  </si>
  <si>
    <t xml:space="preserve">TIFFANY - L SHPK </t>
  </si>
  <si>
    <t>Drekë zyrtare per Arsim, Shkencë, Teknologji,Inovacion,Kulturë,Rini dhe Sport</t>
  </si>
  <si>
    <t xml:space="preserve">Drekë zyrtare -Komisioni për Administratë Publike , Pushtet , Lokale ,Media  dhe Zhvillim Rajonal </t>
  </si>
  <si>
    <t>Drekë zyrtare- Komisionit Parlamentar per Stabilizim Asociim BE-Kosove</t>
  </si>
  <si>
    <t>RASIM GASHI B.I</t>
  </si>
  <si>
    <t>Drekë zyrtare-Kryetari i Kuvendit per  nder te delegacionit nga Shtetet e Bashkuara te Amerikes, me rastin e vizites ne  Kosove te kongresmenit ;</t>
  </si>
  <si>
    <t>RESTORAN RRON SHPK</t>
  </si>
  <si>
    <t>Drekë zyrtare - Kryetari i Kuvendit te Kosoves per Ambasadorin jo rezident te Japonisë</t>
  </si>
  <si>
    <t>Dreke zyrtare per Komisioni AD-HOC per perzgjedhjen e antarit per Bordin e Ankesave te Mediave</t>
  </si>
  <si>
    <t>Drekë zyrtare-Komisioni për Agjencisë së Kosovës Intelegjencës</t>
  </si>
  <si>
    <t>RESTORANT ANES DRINIT SHPK</t>
  </si>
  <si>
    <t xml:space="preserve">Drekë zyrtare -Komisioni AD-HOC ,komisioni i pavarur per media </t>
  </si>
  <si>
    <t>Subvencionet për entitetet publike   21110</t>
  </si>
  <si>
    <t xml:space="preserve">Subvencion </t>
  </si>
  <si>
    <t>OJQ QENDRA PER TE MBIJE.E MASAKRAVE TE LUF.</t>
  </si>
  <si>
    <t>Pagesa për përfitues individual   22200</t>
  </si>
  <si>
    <t>ELVANA SHALA</t>
  </si>
  <si>
    <t xml:space="preserve">   Programi: Administrata</t>
  </si>
  <si>
    <t>Administrata</t>
  </si>
  <si>
    <t>24.12.2022</t>
  </si>
  <si>
    <t>gjithsej</t>
  </si>
  <si>
    <t>Shpenzimet e udhëtimeve zyrtar brenda vendit   13130</t>
  </si>
  <si>
    <t>Shpenzimet e Udhetimit zyrtar brenda vendit</t>
  </si>
  <si>
    <t>HAJDAR DILI BI</t>
  </si>
  <si>
    <t>FLORIM TALLA BI</t>
  </si>
  <si>
    <t>DITA TRAVEL SHPK</t>
  </si>
  <si>
    <t xml:space="preserve">Shpenzimet e udhëtimeve zyrtare -Bileta </t>
  </si>
  <si>
    <t>BUKURIJE RUKOLLI</t>
  </si>
  <si>
    <t>Shpenzime gjate udhetimit zyrtare ne Bruksel</t>
  </si>
  <si>
    <t>ZANA BILALLI GRUBI</t>
  </si>
  <si>
    <t>HAXHI XHEMAJLI</t>
  </si>
  <si>
    <t xml:space="preserve"> HANA BAJRAKTAR</t>
  </si>
  <si>
    <t>VALDET HADRI</t>
  </si>
  <si>
    <t>JETON BAJRAKTARI</t>
  </si>
  <si>
    <t>ARSIM SHALA</t>
  </si>
  <si>
    <t>ARJETA STATOVCI PAÇARADA</t>
  </si>
  <si>
    <t>Shpenzime  gjate udhetimit zyrtare ne Holandë</t>
  </si>
  <si>
    <t>27.10.2022</t>
  </si>
  <si>
    <t>Shpenizme  gjate udhetimit zyrtare ne Holandë</t>
  </si>
  <si>
    <t>NUR ÇEKU</t>
  </si>
  <si>
    <t xml:space="preserve"> FATON HAMITI</t>
  </si>
  <si>
    <t>SHUKRIJE STUBLLA</t>
  </si>
  <si>
    <t>SHQIPE SHALA</t>
  </si>
  <si>
    <t xml:space="preserve"> ADMINISTRATA TATIMORE E KOSOVES</t>
  </si>
  <si>
    <t>VALON DOBRUNA</t>
  </si>
  <si>
    <t>ADELINA DEMOLLI BASHA</t>
  </si>
  <si>
    <t xml:space="preserve">SAFET BEQIRI </t>
  </si>
  <si>
    <t>MUHAMET BYTYQI</t>
  </si>
  <si>
    <t>ZOJA OSMANI</t>
  </si>
  <si>
    <t>LABINOT SMAKAJ</t>
  </si>
  <si>
    <t>TEUTA SHALA</t>
  </si>
  <si>
    <t>VJOLLCA SOGOJEVA</t>
  </si>
  <si>
    <t>XHELADIN HOXHA</t>
  </si>
  <si>
    <t>FLORENT MEHMETI</t>
  </si>
  <si>
    <t>SHEQIR MUHARREMI</t>
  </si>
  <si>
    <t xml:space="preserve">ISMET KRASNIQI </t>
  </si>
  <si>
    <t xml:space="preserve">GEZIM IDRIZI </t>
  </si>
  <si>
    <t>AGIM AJETI</t>
  </si>
  <si>
    <t>EJUP DELIU</t>
  </si>
  <si>
    <t xml:space="preserve">MANUSH KRASNIQI </t>
  </si>
  <si>
    <t>SNOUDON DACI</t>
  </si>
  <si>
    <t xml:space="preserve">ERGYL EMRA </t>
  </si>
  <si>
    <t>LINDITA GËRDOVCI</t>
  </si>
  <si>
    <t>MUSLI KRASNIQI</t>
  </si>
  <si>
    <t>09.12.2022</t>
  </si>
  <si>
    <t>MERITA PRESTRESHI</t>
  </si>
  <si>
    <t>SALI REXHEPI</t>
  </si>
  <si>
    <t>LULJETA TAHIRAJ KALOSHI</t>
  </si>
  <si>
    <t>SUZANA MAKSIMOVIC</t>
  </si>
  <si>
    <t>BURIM GURI</t>
  </si>
  <si>
    <t>DRITA IBRAHIMI</t>
  </si>
  <si>
    <t>SHPRESA GOSALCI</t>
  </si>
  <si>
    <t>LEUNORA ALIMAJ</t>
  </si>
  <si>
    <t>VISAR KRASNIQI</t>
  </si>
  <si>
    <t>VULLNET KABASHI</t>
  </si>
  <si>
    <t>FATBARDHA BOLETINI</t>
  </si>
  <si>
    <t>MIRLINDA KOLGECI</t>
  </si>
  <si>
    <t>LULZIM LATIFI</t>
  </si>
  <si>
    <t>KORRAB KRASNIQI</t>
  </si>
  <si>
    <t>Shpenzime gjate udhetimit ne Francë</t>
  </si>
  <si>
    <t>ARMEND ADEMAJ</t>
  </si>
  <si>
    <t xml:space="preserve">Shpenzime  gjate udhetimit zyrtare ne Islandë </t>
  </si>
  <si>
    <t>SHQIPE KRASNIQI</t>
  </si>
  <si>
    <t>NAIM SALIHU</t>
  </si>
  <si>
    <t xml:space="preserve">Shpenzime tjera gjate udhetimit zyrtare ne Maqedonia e Veriut </t>
  </si>
  <si>
    <t>AGRON ISTOGU</t>
  </si>
  <si>
    <t>Akomodim gjate udhetimit zyrtare ne Shqiperi</t>
  </si>
  <si>
    <t xml:space="preserve">Akomodim  gjate udhetimit zyrtare ne Shqiperi </t>
  </si>
  <si>
    <t>Akomodim gjate udhetimit ne Francë</t>
  </si>
  <si>
    <t xml:space="preserve">Shpenzime tjera gjate udhetimit zyrtare ne Shqiperi </t>
  </si>
  <si>
    <t xml:space="preserve">Shpenzime tjera gjate udhetimit zyrtare ne Mai i Zi </t>
  </si>
  <si>
    <t xml:space="preserve">Shpenzime  tjera gjate udhetimit zyrtare ne Shqiperi </t>
  </si>
  <si>
    <t xml:space="preserve">Shpenzime tjera  gjate udhetimit zyrtare ne Shqiperi </t>
  </si>
  <si>
    <t>Shpenzime tjera gjate udhetimit ne Francë</t>
  </si>
  <si>
    <t>Shpenzime tjera gjate udhetimit zyrtare ne Mali i Zi</t>
  </si>
  <si>
    <t xml:space="preserve">Shpenzime tjera  gjate udhetimit zyrtare ne Islandë </t>
  </si>
  <si>
    <t>Shpenzime  tjera  gjate udhetimit zyrtare ne Island</t>
  </si>
  <si>
    <t xml:space="preserve">Shpenzime tjera gjate udhetimit zyrtare ne Turqi </t>
  </si>
  <si>
    <t>Rryma   13210</t>
  </si>
  <si>
    <t>Rryma</t>
  </si>
  <si>
    <t>KESCO MAIN OPERATIONS ACCOUNT</t>
  </si>
  <si>
    <t>Uji   13220</t>
  </si>
  <si>
    <t>PRISHTINA SHA KUR</t>
  </si>
  <si>
    <t>Mbeturinat   13230</t>
  </si>
  <si>
    <t xml:space="preserve">Mbeturina </t>
  </si>
  <si>
    <t>KRM PASTRIMI SHA</t>
  </si>
  <si>
    <t>Ngrohja qëndrore   13240</t>
  </si>
  <si>
    <t>Ngrohja qendrore</t>
  </si>
  <si>
    <t>NP TERMOKOS SHA</t>
  </si>
  <si>
    <t>Shpenzimet telefonike   13250</t>
  </si>
  <si>
    <t xml:space="preserve">Shpenzime te telefonisë </t>
  </si>
  <si>
    <t>Shpenzimet postare   13330</t>
  </si>
  <si>
    <t xml:space="preserve">Sherbime postare </t>
  </si>
  <si>
    <t>PETTY CASH - KUVENDI I KOSOVËS</t>
  </si>
  <si>
    <t xml:space="preserve">Shfyrtezim i printerave </t>
  </si>
  <si>
    <t>RIKON SH.P.K</t>
  </si>
  <si>
    <t xml:space="preserve">Sherbime tjera kontrakuese-Huazime </t>
  </si>
  <si>
    <t>19.10.2022</t>
  </si>
  <si>
    <t>AVC GROUP SHPK</t>
  </si>
  <si>
    <t xml:space="preserve">Sherbime tjera -WEB CASTING </t>
  </si>
  <si>
    <t>RROTA SHPK</t>
  </si>
  <si>
    <t xml:space="preserve">Sherbime tjera kontrakuese-shfrytezim i fotokopjeve </t>
  </si>
  <si>
    <t>20.10.2022</t>
  </si>
  <si>
    <t>GLOBAL CONSULTING DEVELOPMENT ASSOCIATES SHPK</t>
  </si>
  <si>
    <t>Sigurime shendetesore</t>
  </si>
  <si>
    <t>Sherbime tjera kontrakuese</t>
  </si>
  <si>
    <t>21.11.2022</t>
  </si>
  <si>
    <t xml:space="preserve">Sherbime tjera kontrakuese-Shtypje e materialeve </t>
  </si>
  <si>
    <t>NDERRMARJA TREGTARE GRAFIKE BLENDI</t>
  </si>
  <si>
    <t xml:space="preserve">Mirembajtja e sistemit DCN dhe A/V-Huazime </t>
  </si>
  <si>
    <t>23.11.2022</t>
  </si>
  <si>
    <t>Sherbime tjera kontrakuese-Sherbime transkriptim</t>
  </si>
  <si>
    <t>Shfrytezim i fotokopjeve</t>
  </si>
  <si>
    <t xml:space="preserve">Sherbime kontraktuse tjera -Shfyrtezim i fotokopjeve </t>
  </si>
  <si>
    <t>Furnizim për zyre   13610</t>
  </si>
  <si>
    <t>Furnizim per zyre</t>
  </si>
  <si>
    <t>TEUTA KAMBERI BI</t>
  </si>
  <si>
    <t>Furnizim me  lule</t>
  </si>
  <si>
    <t>RREZARTA MAQEDONCI BI</t>
  </si>
  <si>
    <t>Furnizim me  uj</t>
  </si>
  <si>
    <t>ADA GROUP SHA</t>
  </si>
  <si>
    <t>Furnizim me uj</t>
  </si>
  <si>
    <t xml:space="preserve">Frunizim me lule </t>
  </si>
  <si>
    <t>ADEA GROUP SHPK</t>
  </si>
  <si>
    <t>FARM MARKET SHPK</t>
  </si>
  <si>
    <t>LULISHTJA LABI A SHPK</t>
  </si>
  <si>
    <t>Karburant për vetura   13780</t>
  </si>
  <si>
    <t xml:space="preserve">Karburant per vetura </t>
  </si>
  <si>
    <t>PETROL COMPANY SHPK</t>
  </si>
  <si>
    <t>Regjistrimi i automjeteve   13950</t>
  </si>
  <si>
    <t xml:space="preserve">Regjistrim te automjeteve </t>
  </si>
  <si>
    <t>04.11.2022</t>
  </si>
  <si>
    <t>07.11.2022</t>
  </si>
  <si>
    <t>Sigurimi i automjeteve   13951</t>
  </si>
  <si>
    <t>KOMPANIA E SIGURIMEVE EUROSIG</t>
  </si>
  <si>
    <t xml:space="preserve">Sigurimi i automjeteve </t>
  </si>
  <si>
    <t>Taksa komunale e regjistrimit të automjeteve   13952</t>
  </si>
  <si>
    <t>Taksa komunale e regjistrim të automjeteve</t>
  </si>
  <si>
    <t>KOMUNA E PRISHTINES</t>
  </si>
  <si>
    <t xml:space="preserve">Taksa komunale e regjistrimit te automjeteve </t>
  </si>
  <si>
    <t>Taksa komunale e regjistrimit te automjeteve</t>
  </si>
  <si>
    <t>Mirëmbajtja dhe riparimi i automjeteve   14010</t>
  </si>
  <si>
    <t xml:space="preserve">Mirembajtje dhe riparimi i automjeteve </t>
  </si>
  <si>
    <t>LTG KOSOVA L.L.C</t>
  </si>
  <si>
    <t>EURODELTA SHPK</t>
  </si>
  <si>
    <t>Mirëmbajtja e ndërtesave   14020</t>
  </si>
  <si>
    <t xml:space="preserve">Mirembajtje e nderteses </t>
  </si>
  <si>
    <t>SCHAFBERGER JR GMBH DEGA KOSOVE</t>
  </si>
  <si>
    <t>Miëmbajtja e teknologjisë informative   14040</t>
  </si>
  <si>
    <t>Mirembajtje e Web Faqes dhe Hosting</t>
  </si>
  <si>
    <t>Mirembajtja e sistemit DCN dhe A/V</t>
  </si>
  <si>
    <t>Mirembajtja e sistemit kabllor</t>
  </si>
  <si>
    <t>FATI NET SHPK</t>
  </si>
  <si>
    <t xml:space="preserve">Mirembajtja e sistemit CCTV dhe Kunder Zjarrit </t>
  </si>
  <si>
    <t>PRO 4 SHPK</t>
  </si>
  <si>
    <t>Mirëmbajtja e sistemit kabllor</t>
  </si>
  <si>
    <t>Mirëmbajtja e mobileve dhe paisjeve   14050</t>
  </si>
  <si>
    <t xml:space="preserve">Mirembajtja e Liftave </t>
  </si>
  <si>
    <t>HYMERI ELEVATORS  LLC</t>
  </si>
  <si>
    <t xml:space="preserve">Mirembajtje e liftave </t>
  </si>
  <si>
    <t>Qiraja - Makineria   14140</t>
  </si>
  <si>
    <t xml:space="preserve">Qiraja e automjeteve
</t>
  </si>
  <si>
    <t>MERCOM COMPANY SHPK</t>
  </si>
  <si>
    <t>Qiraja e automjeteve</t>
  </si>
  <si>
    <t>07.12.2022</t>
  </si>
  <si>
    <t xml:space="preserve">Qiraja e automjeteve </t>
  </si>
  <si>
    <t>Reklamat dhe konkurset   14210</t>
  </si>
  <si>
    <t>Reklama dhe konkurset</t>
  </si>
  <si>
    <t>SHPERNDARJA EXPRESS SHPK</t>
  </si>
  <si>
    <t>02.11.2022</t>
  </si>
  <si>
    <t>MUHAMET MAVRAJ B I</t>
  </si>
  <si>
    <t>Reklama dhe konkurse</t>
  </si>
  <si>
    <t>GRUPI KOHA SHPK</t>
  </si>
  <si>
    <t>RTK (RADIO TELEVIZIONI KOSOVES)</t>
  </si>
  <si>
    <t xml:space="preserve">Drekë zyrtare -Sekretari i Kuvendit te Kosoves per ish.Kongresmenit Mike Bishop </t>
  </si>
  <si>
    <t>Dreka zyrtare jashtë vendit   14320</t>
  </si>
  <si>
    <t>Drekë zyrtare jashtë vendit sipas vendimit 08-V-280</t>
  </si>
  <si>
    <t>ISMET KRASNIQI ( per delagacionin ne udhetim zyrtar )</t>
  </si>
  <si>
    <t xml:space="preserve">   Programi: Stafi mbështetës politik</t>
  </si>
  <si>
    <t>Stafi mbështetës politik</t>
  </si>
  <si>
    <t xml:space="preserve">Shpenzime  e udhëtimit zyrtare jashtë vendit -Bileta </t>
  </si>
  <si>
    <t>BESIM KRYEZIU</t>
  </si>
  <si>
    <t>AGIM RATKOCERI</t>
  </si>
  <si>
    <t>ILIR KERCELI</t>
  </si>
  <si>
    <t>BESART JASHARI</t>
  </si>
  <si>
    <t>VIOLETA HANIQI</t>
  </si>
  <si>
    <t>ARGJEND MRASORI</t>
  </si>
  <si>
    <t>KRESHNIK GEGA</t>
  </si>
  <si>
    <t>HAJREDIN KRASNIQI</t>
  </si>
  <si>
    <t>ARIANIT BEHRAMI</t>
  </si>
  <si>
    <t>ARBENITA MJEKIQI</t>
  </si>
  <si>
    <t>LABRIE NISHORI</t>
  </si>
  <si>
    <t>GEROLD NIKOLIQI</t>
  </si>
  <si>
    <t>RESHAT NURBOJA</t>
  </si>
  <si>
    <t>FIKRETA RADONCIC</t>
  </si>
  <si>
    <t>NAIM IBRAHIMAJ</t>
  </si>
  <si>
    <t xml:space="preserve">Akomodim gjate udhetimit zyrtare ne SHBA </t>
  </si>
  <si>
    <t>Shpenzime te telefonisë moblie -Mbushje Vala</t>
  </si>
  <si>
    <t>25.11.2022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</si>
</sst>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(* #,##0_);_(* \(#,##0\);_(* &quot;-&quot;_);_(@_)"/>
    <numFmt numFmtId="43" formatCode="_(* #,##0.00_);_(* \(#,##0.00\);_(* &quot;-&quot;??_);_(@_)"/>
    <numFmt numFmtId="164" formatCode="_-* #,##0.00\ _L_e_k_ë_-;\-* #,##0.00\ _L_e_k_ë_-;_-* &quot;-&quot;??\ _L_e_k_ë_-;_-@_-"/>
    <numFmt numFmtId="165" formatCode="_-* #,##0.00\ _L_e_k_ë_-;\-* #,##0.00\ _L_e_k_ë_-;_-* &quot;-&quot;\ _L_e_k_ë_-;_-@_-"/>
    <numFmt numFmtId="166" formatCode="#,##0\ [$€-1];[Red]\-#,##0\ [$€-1]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2"/>
      <color rgb="FF000000"/>
      <name val="Times New Roman"/>
      <family val="1"/>
    </font>
    <font>
      <sz val="12"/>
      <color rgb="FF000000"/>
      <name val="Times New Roman"/>
      <family val="1"/>
    </font>
    <font>
      <sz val="12"/>
      <name val="Times New Roman"/>
      <family val="1"/>
    </font>
    <font>
      <b/>
      <sz val="14"/>
      <color theme="1"/>
      <name val="Times New Roman"/>
      <family val="1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12"/>
      <color rgb="FFFF0000"/>
      <name val="Times New Roman"/>
      <family val="1"/>
    </font>
    <font>
      <b/>
      <sz val="12"/>
      <color theme="1"/>
      <name val="Calibri"/>
      <family val="2"/>
      <scheme val="minor"/>
    </font>
    <font>
      <sz val="12"/>
      <color rgb="FF00B050"/>
      <name val="Times New Roman"/>
      <family val="1"/>
    </font>
    <font>
      <b/>
      <sz val="18"/>
      <color theme="1"/>
      <name val="Times New Roman"/>
      <family val="1"/>
    </font>
    <font>
      <sz val="18"/>
      <color theme="1"/>
      <name val="Times New Roman"/>
      <family val="1"/>
    </font>
    <font>
      <sz val="18"/>
      <name val="Times New Roman"/>
      <family val="1"/>
    </font>
    <font>
      <b/>
      <sz val="72"/>
      <color theme="1"/>
      <name val="Times New Roman"/>
      <family val="1"/>
    </font>
    <font>
      <sz val="72"/>
      <color theme="1"/>
      <name val="Times New Roman"/>
      <family val="1"/>
    </font>
    <font>
      <b/>
      <sz val="74"/>
      <color theme="1"/>
      <name val="Times New Roman"/>
      <family val="1"/>
    </font>
    <font>
      <sz val="74"/>
      <color theme="1"/>
      <name val="Times New Roman"/>
      <family val="1"/>
    </font>
    <font>
      <sz val="74"/>
      <color rgb="FF000000"/>
      <name val="Times New Roman"/>
      <family val="1"/>
    </font>
    <font>
      <sz val="18"/>
      <color rgb="FFFF0000"/>
      <name val="Times New Roman"/>
      <family val="1"/>
    </font>
    <font>
      <b/>
      <sz val="18"/>
      <color rgb="FF000000"/>
      <name val="Times New Roman"/>
      <family val="1"/>
    </font>
    <font>
      <sz val="18"/>
      <color rgb="FF000000"/>
      <name val="Times New Roman"/>
      <family val="1"/>
    </font>
    <font>
      <b/>
      <sz val="18"/>
      <name val="Times New Roman"/>
      <family val="1"/>
    </font>
    <font>
      <b/>
      <sz val="70"/>
      <color theme="1"/>
      <name val="Times New Roman"/>
      <family val="1"/>
    </font>
    <font>
      <sz val="70"/>
      <color theme="1"/>
      <name val="Times New Roman"/>
      <family val="1"/>
    </font>
    <font>
      <sz val="14"/>
      <color rgb="FF000000"/>
      <name val="Calibri"/>
      <family val="2"/>
    </font>
    <font>
      <b/>
      <i/>
      <sz val="14"/>
      <color rgb="FF000000"/>
      <name val="Calibri"/>
      <family val="2"/>
    </font>
    <font>
      <b/>
      <sz val="14"/>
      <color rgb="FF000000"/>
      <name val="Calibri"/>
      <family val="2"/>
    </font>
    <font>
      <sz val="14"/>
      <color rgb="FF000000"/>
      <name val="Segoe UI"/>
      <family val="2"/>
    </font>
    <font>
      <sz val="16"/>
      <color rgb="FF000000"/>
      <name val="Calibri"/>
      <family val="2"/>
    </font>
    <font>
      <b/>
      <i/>
      <sz val="16"/>
      <color rgb="FF000000"/>
      <name val="Calibri"/>
      <family val="2"/>
    </font>
    <font>
      <b/>
      <sz val="16"/>
      <color rgb="FF000000"/>
      <name val="Calibri"/>
      <family val="2"/>
    </font>
    <font>
      <sz val="16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9E181"/>
      </patternFill>
    </fill>
  </fills>
  <borders count="41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41" fontId="1" fillId="0" borderId="0" applyFont="0" applyFill="0" applyBorder="0" applyAlignment="0" applyProtection="0"/>
  </cellStyleXfs>
  <cellXfs count="271">
    <xf numFmtId="0" fontId="0" fillId="0" borderId="0" xfId="0"/>
    <xf numFmtId="0" fontId="2" fillId="0" borderId="0" xfId="0" applyFont="1"/>
    <xf numFmtId="0" fontId="3" fillId="0" borderId="0" xfId="0" applyFont="1"/>
    <xf numFmtId="0" fontId="3" fillId="0" borderId="18" xfId="0" applyFont="1" applyBorder="1" applyAlignment="1">
      <alignment vertical="top" wrapText="1"/>
    </xf>
    <xf numFmtId="0" fontId="3" fillId="0" borderId="0" xfId="0" applyFont="1" applyBorder="1" applyAlignment="1">
      <alignment vertical="top" wrapText="1"/>
    </xf>
    <xf numFmtId="0" fontId="3" fillId="0" borderId="0" xfId="0" applyFont="1" applyAlignment="1">
      <alignment wrapText="1"/>
    </xf>
    <xf numFmtId="0" fontId="3" fillId="0" borderId="18" xfId="0" applyFont="1" applyBorder="1"/>
    <xf numFmtId="0" fontId="4" fillId="3" borderId="0" xfId="0" applyFont="1" applyFill="1" applyAlignment="1">
      <alignment horizontal="right"/>
    </xf>
    <xf numFmtId="0" fontId="5" fillId="0" borderId="12" xfId="0" applyFont="1" applyBorder="1"/>
    <xf numFmtId="0" fontId="5" fillId="0" borderId="7" xfId="0" applyFont="1" applyBorder="1"/>
    <xf numFmtId="0" fontId="5" fillId="0" borderId="13" xfId="0" applyFont="1" applyBorder="1"/>
    <xf numFmtId="0" fontId="4" fillId="2" borderId="13" xfId="0" applyFont="1" applyFill="1" applyBorder="1"/>
    <xf numFmtId="0" fontId="5" fillId="2" borderId="7" xfId="0" applyFont="1" applyFill="1" applyBorder="1"/>
    <xf numFmtId="0" fontId="4" fillId="3" borderId="14" xfId="0" applyFont="1" applyFill="1" applyBorder="1" applyAlignment="1">
      <alignment horizontal="center" wrapText="1"/>
    </xf>
    <xf numFmtId="0" fontId="4" fillId="0" borderId="7" xfId="0" applyFont="1" applyBorder="1" applyAlignment="1">
      <alignment wrapText="1"/>
    </xf>
    <xf numFmtId="0" fontId="2" fillId="0" borderId="6" xfId="0" applyFont="1" applyBorder="1" applyAlignment="1">
      <alignment horizontal="right"/>
    </xf>
    <xf numFmtId="0" fontId="2" fillId="0" borderId="7" xfId="0" applyFont="1" applyBorder="1" applyAlignment="1">
      <alignment wrapText="1"/>
    </xf>
    <xf numFmtId="43" fontId="4" fillId="0" borderId="7" xfId="1" applyFont="1" applyBorder="1"/>
    <xf numFmtId="10" fontId="4" fillId="0" borderId="7" xfId="2" applyNumberFormat="1" applyFont="1" applyBorder="1"/>
    <xf numFmtId="0" fontId="5" fillId="0" borderId="8" xfId="0" applyFont="1" applyBorder="1" applyAlignment="1">
      <alignment horizontal="right"/>
    </xf>
    <xf numFmtId="0" fontId="3" fillId="0" borderId="9" xfId="0" applyFont="1" applyBorder="1" applyAlignment="1">
      <alignment wrapText="1"/>
    </xf>
    <xf numFmtId="43" fontId="5" fillId="2" borderId="9" xfId="1" applyFont="1" applyFill="1" applyBorder="1"/>
    <xf numFmtId="10" fontId="5" fillId="0" borderId="9" xfId="2" applyNumberFormat="1" applyFont="1" applyBorder="1"/>
    <xf numFmtId="43" fontId="5" fillId="0" borderId="9" xfId="1" applyFont="1" applyBorder="1"/>
    <xf numFmtId="0" fontId="4" fillId="0" borderId="7" xfId="0" applyFont="1" applyBorder="1"/>
    <xf numFmtId="0" fontId="3" fillId="0" borderId="1" xfId="0" applyFont="1" applyBorder="1" applyAlignment="1">
      <alignment vertical="top" wrapText="1"/>
    </xf>
    <xf numFmtId="0" fontId="3" fillId="0" borderId="21" xfId="0" applyFont="1" applyBorder="1" applyAlignment="1">
      <alignment vertical="top" wrapText="1"/>
    </xf>
    <xf numFmtId="0" fontId="3" fillId="0" borderId="15" xfId="0" applyFont="1" applyBorder="1" applyAlignment="1">
      <alignment vertical="top" wrapText="1"/>
    </xf>
    <xf numFmtId="0" fontId="3" fillId="0" borderId="0" xfId="0" applyFont="1" applyBorder="1" applyAlignment="1">
      <alignment horizontal="left" vertical="top" wrapText="1" indent="5"/>
    </xf>
    <xf numFmtId="0" fontId="3" fillId="0" borderId="6" xfId="0" applyFont="1" applyBorder="1" applyAlignment="1">
      <alignment vertical="top" wrapText="1"/>
    </xf>
    <xf numFmtId="0" fontId="3" fillId="0" borderId="2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10" fontId="3" fillId="0" borderId="6" xfId="2" applyNumberFormat="1" applyFont="1" applyBorder="1" applyAlignment="1">
      <alignment vertical="top" wrapText="1"/>
    </xf>
    <xf numFmtId="0" fontId="3" fillId="0" borderId="0" xfId="0" applyFont="1"/>
    <xf numFmtId="0" fontId="7" fillId="0" borderId="0" xfId="0" applyFont="1"/>
    <xf numFmtId="0" fontId="8" fillId="0" borderId="0" xfId="0" applyFont="1"/>
    <xf numFmtId="43" fontId="3" fillId="0" borderId="3" xfId="1" applyFont="1" applyBorder="1" applyAlignment="1">
      <alignment vertical="top" wrapText="1"/>
    </xf>
    <xf numFmtId="0" fontId="3" fillId="0" borderId="19" xfId="0" applyFont="1" applyBorder="1" applyAlignment="1">
      <alignment vertical="top" wrapText="1"/>
    </xf>
    <xf numFmtId="43" fontId="6" fillId="0" borderId="19" xfId="1" applyFont="1" applyBorder="1" applyAlignment="1">
      <alignment vertical="top" wrapText="1"/>
    </xf>
    <xf numFmtId="43" fontId="4" fillId="0" borderId="7" xfId="0" applyNumberFormat="1" applyFont="1" applyBorder="1"/>
    <xf numFmtId="10" fontId="4" fillId="0" borderId="7" xfId="0" applyNumberFormat="1" applyFont="1" applyBorder="1"/>
    <xf numFmtId="0" fontId="3" fillId="0" borderId="0" xfId="0" applyFont="1" applyBorder="1"/>
    <xf numFmtId="43" fontId="2" fillId="0" borderId="3" xfId="1" applyFont="1" applyBorder="1" applyAlignment="1">
      <alignment vertical="top" wrapText="1"/>
    </xf>
    <xf numFmtId="0" fontId="3" fillId="0" borderId="0" xfId="0" applyFont="1"/>
    <xf numFmtId="0" fontId="5" fillId="0" borderId="13" xfId="0" applyFont="1" applyBorder="1"/>
    <xf numFmtId="0" fontId="2" fillId="0" borderId="22" xfId="0" applyFont="1" applyBorder="1" applyAlignment="1">
      <alignment horizontal="left" textRotation="90" wrapText="1"/>
    </xf>
    <xf numFmtId="0" fontId="3" fillId="0" borderId="0" xfId="0" applyFont="1"/>
    <xf numFmtId="43" fontId="8" fillId="0" borderId="0" xfId="0" applyNumberFormat="1" applyFont="1"/>
    <xf numFmtId="43" fontId="8" fillId="0" borderId="18" xfId="1" applyFont="1" applyBorder="1"/>
    <xf numFmtId="0" fontId="3" fillId="0" borderId="0" xfId="0" applyFont="1"/>
    <xf numFmtId="0" fontId="3" fillId="0" borderId="0" xfId="0" applyFont="1"/>
    <xf numFmtId="0" fontId="10" fillId="0" borderId="0" xfId="0" applyFont="1"/>
    <xf numFmtId="0" fontId="2" fillId="0" borderId="18" xfId="0" applyFont="1" applyBorder="1" applyAlignment="1">
      <alignment horizontal="left" textRotation="90" wrapText="1"/>
    </xf>
    <xf numFmtId="43" fontId="3" fillId="0" borderId="19" xfId="1" applyFont="1" applyBorder="1" applyAlignment="1">
      <alignment vertical="top" wrapText="1"/>
    </xf>
    <xf numFmtId="43" fontId="11" fillId="0" borderId="18" xfId="0" applyNumberFormat="1" applyFont="1" applyBorder="1"/>
    <xf numFmtId="0" fontId="2" fillId="0" borderId="0" xfId="0" applyFont="1" applyBorder="1"/>
    <xf numFmtId="43" fontId="3" fillId="0" borderId="0" xfId="0" applyNumberFormat="1" applyFont="1"/>
    <xf numFmtId="43" fontId="3" fillId="0" borderId="0" xfId="1" applyFont="1"/>
    <xf numFmtId="0" fontId="3" fillId="0" borderId="0" xfId="0" applyFont="1"/>
    <xf numFmtId="0" fontId="2" fillId="0" borderId="18" xfId="0" applyFont="1" applyBorder="1"/>
    <xf numFmtId="166" fontId="3" fillId="0" borderId="18" xfId="0" applyNumberFormat="1" applyFont="1" applyBorder="1"/>
    <xf numFmtId="0" fontId="2" fillId="0" borderId="24" xfId="0" applyFont="1" applyBorder="1"/>
    <xf numFmtId="0" fontId="3" fillId="0" borderId="24" xfId="0" applyFont="1" applyBorder="1"/>
    <xf numFmtId="0" fontId="6" fillId="0" borderId="3" xfId="0" applyFont="1" applyBorder="1" applyAlignment="1">
      <alignment vertical="top" wrapText="1"/>
    </xf>
    <xf numFmtId="164" fontId="8" fillId="0" borderId="0" xfId="0" applyNumberFormat="1" applyFont="1"/>
    <xf numFmtId="43" fontId="3" fillId="0" borderId="0" xfId="0" applyNumberFormat="1" applyFont="1" applyBorder="1" applyAlignment="1">
      <alignment vertical="top" wrapText="1"/>
    </xf>
    <xf numFmtId="43" fontId="3" fillId="0" borderId="22" xfId="1" applyFont="1" applyBorder="1" applyAlignment="1">
      <alignment vertical="top" wrapText="1"/>
    </xf>
    <xf numFmtId="0" fontId="12" fillId="0" borderId="0" xfId="0" applyFont="1"/>
    <xf numFmtId="0" fontId="13" fillId="0" borderId="18" xfId="0" applyFont="1" applyBorder="1" applyAlignment="1">
      <alignment wrapText="1"/>
    </xf>
    <xf numFmtId="164" fontId="13" fillId="0" borderId="18" xfId="0" applyNumberFormat="1" applyFont="1" applyBorder="1" applyAlignment="1">
      <alignment wrapText="1"/>
    </xf>
    <xf numFmtId="0" fontId="14" fillId="0" borderId="18" xfId="0" applyFont="1" applyBorder="1" applyAlignment="1">
      <alignment wrapText="1"/>
    </xf>
    <xf numFmtId="43" fontId="14" fillId="0" borderId="18" xfId="1" applyFont="1" applyBorder="1" applyAlignment="1">
      <alignment wrapText="1"/>
    </xf>
    <xf numFmtId="43" fontId="13" fillId="0" borderId="18" xfId="1" applyFont="1" applyBorder="1" applyAlignment="1">
      <alignment wrapText="1"/>
    </xf>
    <xf numFmtId="0" fontId="15" fillId="0" borderId="18" xfId="3" applyFont="1" applyBorder="1"/>
    <xf numFmtId="0" fontId="14" fillId="0" borderId="0" xfId="0" applyFont="1" applyAlignment="1">
      <alignment wrapText="1"/>
    </xf>
    <xf numFmtId="0" fontId="14" fillId="0" borderId="0" xfId="0" applyFont="1"/>
    <xf numFmtId="43" fontId="14" fillId="0" borderId="0" xfId="1" applyFont="1"/>
    <xf numFmtId="0" fontId="14" fillId="0" borderId="18" xfId="0" applyFont="1" applyBorder="1"/>
    <xf numFmtId="0" fontId="14" fillId="0" borderId="26" xfId="0" applyFont="1" applyBorder="1"/>
    <xf numFmtId="43" fontId="8" fillId="0" borderId="0" xfId="1" applyFont="1"/>
    <xf numFmtId="0" fontId="8" fillId="0" borderId="0" xfId="0" applyFont="1" applyBorder="1"/>
    <xf numFmtId="43" fontId="8" fillId="0" borderId="0" xfId="0" applyNumberFormat="1" applyFont="1" applyBorder="1"/>
    <xf numFmtId="43" fontId="11" fillId="0" borderId="0" xfId="0" applyNumberFormat="1" applyFont="1" applyBorder="1"/>
    <xf numFmtId="43" fontId="6" fillId="0" borderId="22" xfId="1" applyFont="1" applyBorder="1" applyAlignment="1">
      <alignment vertical="top" wrapText="1"/>
    </xf>
    <xf numFmtId="43" fontId="6" fillId="0" borderId="20" xfId="1" applyFont="1" applyBorder="1" applyAlignment="1">
      <alignment vertical="top" wrapText="1"/>
    </xf>
    <xf numFmtId="0" fontId="17" fillId="0" borderId="0" xfId="0" applyFont="1"/>
    <xf numFmtId="0" fontId="17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horizontal="left" vertical="center"/>
    </xf>
    <xf numFmtId="0" fontId="17" fillId="0" borderId="0" xfId="0" applyFont="1" applyBorder="1" applyAlignment="1">
      <alignment horizontal="left" vertical="center" wrapText="1"/>
    </xf>
    <xf numFmtId="0" fontId="19" fillId="0" borderId="0" xfId="0" applyFont="1"/>
    <xf numFmtId="0" fontId="18" fillId="0" borderId="0" xfId="0" applyFont="1" applyAlignment="1">
      <alignment horizontal="left" indent="8"/>
    </xf>
    <xf numFmtId="0" fontId="19" fillId="0" borderId="0" xfId="0" applyFont="1" applyAlignment="1">
      <alignment vertical="center"/>
    </xf>
    <xf numFmtId="43" fontId="19" fillId="0" borderId="0" xfId="1" applyFont="1" applyAlignment="1">
      <alignment vertical="center"/>
    </xf>
    <xf numFmtId="0" fontId="18" fillId="0" borderId="0" xfId="0" applyFont="1" applyAlignment="1">
      <alignment vertical="center"/>
    </xf>
    <xf numFmtId="43" fontId="19" fillId="0" borderId="0" xfId="0" applyNumberFormat="1" applyFont="1" applyAlignment="1">
      <alignment vertical="center"/>
    </xf>
    <xf numFmtId="0" fontId="18" fillId="0" borderId="0" xfId="0" applyFont="1" applyAlignment="1">
      <alignment horizontal="left" vertical="center"/>
    </xf>
    <xf numFmtId="43" fontId="19" fillId="0" borderId="0" xfId="1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43" fontId="19" fillId="0" borderId="0" xfId="0" applyNumberFormat="1" applyFont="1" applyBorder="1" applyAlignment="1">
      <alignment vertical="center"/>
    </xf>
    <xf numFmtId="0" fontId="19" fillId="0" borderId="0" xfId="0" applyFont="1" applyBorder="1" applyAlignment="1">
      <alignment horizontal="left" vertical="center" wrapText="1"/>
    </xf>
    <xf numFmtId="0" fontId="19" fillId="0" borderId="0" xfId="0" applyFont="1" applyBorder="1" applyAlignment="1">
      <alignment horizontal="right" vertical="center" wrapText="1"/>
    </xf>
    <xf numFmtId="0" fontId="18" fillId="0" borderId="0" xfId="0" applyFont="1" applyAlignment="1">
      <alignment horizontal="left" indent="5"/>
    </xf>
    <xf numFmtId="0" fontId="19" fillId="0" borderId="0" xfId="0" applyFont="1" applyBorder="1" applyAlignment="1">
      <alignment horizontal="right" vertical="top" wrapText="1"/>
    </xf>
    <xf numFmtId="43" fontId="19" fillId="0" borderId="0" xfId="1" applyFont="1" applyBorder="1"/>
    <xf numFmtId="0" fontId="19" fillId="0" borderId="0" xfId="0" applyFont="1" applyBorder="1"/>
    <xf numFmtId="43" fontId="19" fillId="0" borderId="0" xfId="0" applyNumberFormat="1" applyFont="1" applyBorder="1"/>
    <xf numFmtId="0" fontId="19" fillId="0" borderId="0" xfId="0" applyFont="1" applyBorder="1" applyAlignment="1">
      <alignment horizontal="left" vertical="top" wrapText="1"/>
    </xf>
    <xf numFmtId="0" fontId="18" fillId="0" borderId="0" xfId="0" applyFont="1"/>
    <xf numFmtId="43" fontId="19" fillId="0" borderId="0" xfId="1" applyFont="1"/>
    <xf numFmtId="0" fontId="19" fillId="0" borderId="11" xfId="0" applyFont="1" applyBorder="1"/>
    <xf numFmtId="0" fontId="14" fillId="0" borderId="32" xfId="0" applyFont="1" applyBorder="1" applyAlignment="1">
      <alignment vertical="top" wrapText="1"/>
    </xf>
    <xf numFmtId="0" fontId="13" fillId="0" borderId="33" xfId="0" applyFont="1" applyBorder="1" applyAlignment="1">
      <alignment vertical="top" wrapText="1"/>
    </xf>
    <xf numFmtId="0" fontId="14" fillId="0" borderId="33" xfId="0" applyFont="1" applyBorder="1" applyAlignment="1">
      <alignment vertical="top" wrapText="1"/>
    </xf>
    <xf numFmtId="0" fontId="13" fillId="0" borderId="34" xfId="0" applyFont="1" applyBorder="1" applyAlignment="1">
      <alignment vertical="top" wrapText="1"/>
    </xf>
    <xf numFmtId="0" fontId="13" fillId="0" borderId="18" xfId="0" applyFont="1" applyBorder="1" applyAlignment="1">
      <alignment vertical="top" wrapText="1"/>
    </xf>
    <xf numFmtId="43" fontId="13" fillId="0" borderId="18" xfId="0" applyNumberFormat="1" applyFont="1" applyBorder="1" applyAlignment="1">
      <alignment vertical="top" wrapText="1"/>
    </xf>
    <xf numFmtId="43" fontId="13" fillId="0" borderId="18" xfId="1" applyFont="1" applyBorder="1" applyAlignment="1">
      <alignment vertical="top" wrapText="1"/>
    </xf>
    <xf numFmtId="164" fontId="13" fillId="0" borderId="18" xfId="0" applyNumberFormat="1" applyFont="1" applyBorder="1" applyAlignment="1">
      <alignment vertical="top" wrapText="1"/>
    </xf>
    <xf numFmtId="165" fontId="13" fillId="0" borderId="18" xfId="4" applyNumberFormat="1" applyFont="1" applyBorder="1" applyAlignment="1">
      <alignment horizontal="center" vertical="top" wrapText="1"/>
    </xf>
    <xf numFmtId="10" fontId="13" fillId="0" borderId="18" xfId="2" applyNumberFormat="1" applyFont="1" applyBorder="1" applyAlignment="1">
      <alignment vertical="top" wrapText="1"/>
    </xf>
    <xf numFmtId="0" fontId="14" fillId="0" borderId="34" xfId="0" applyFont="1" applyBorder="1" applyAlignment="1">
      <alignment vertical="top" wrapText="1"/>
    </xf>
    <xf numFmtId="0" fontId="14" fillId="0" borderId="18" xfId="0" applyFont="1" applyBorder="1" applyAlignment="1">
      <alignment vertical="top" wrapText="1"/>
    </xf>
    <xf numFmtId="43" fontId="14" fillId="0" borderId="18" xfId="1" applyFont="1" applyBorder="1" applyAlignment="1">
      <alignment vertical="top" wrapText="1"/>
    </xf>
    <xf numFmtId="165" fontId="14" fillId="0" borderId="18" xfId="4" applyNumberFormat="1" applyFont="1" applyBorder="1" applyAlignment="1">
      <alignment vertical="top" wrapText="1"/>
    </xf>
    <xf numFmtId="43" fontId="15" fillId="0" borderId="18" xfId="1" applyFont="1" applyBorder="1"/>
    <xf numFmtId="165" fontId="15" fillId="0" borderId="18" xfId="4" applyNumberFormat="1" applyFont="1" applyBorder="1"/>
    <xf numFmtId="0" fontId="14" fillId="0" borderId="35" xfId="0" applyFont="1" applyBorder="1" applyAlignment="1">
      <alignment vertical="top" wrapText="1"/>
    </xf>
    <xf numFmtId="0" fontId="15" fillId="0" borderId="31" xfId="3" applyFont="1" applyBorder="1"/>
    <xf numFmtId="43" fontId="15" fillId="0" borderId="31" xfId="1" applyFont="1" applyBorder="1"/>
    <xf numFmtId="165" fontId="15" fillId="0" borderId="31" xfId="4" applyNumberFormat="1" applyFont="1" applyBorder="1"/>
    <xf numFmtId="10" fontId="13" fillId="0" borderId="31" xfId="2" applyNumberFormat="1" applyFont="1" applyBorder="1" applyAlignment="1">
      <alignment vertical="top" wrapText="1"/>
    </xf>
    <xf numFmtId="0" fontId="14" fillId="0" borderId="36" xfId="0" applyFont="1" applyBorder="1" applyAlignment="1">
      <alignment horizontal="center" vertical="top" wrapText="1"/>
    </xf>
    <xf numFmtId="0" fontId="14" fillId="0" borderId="0" xfId="0" applyFont="1" applyBorder="1" applyAlignment="1">
      <alignment horizontal="center" vertical="top" wrapText="1"/>
    </xf>
    <xf numFmtId="10" fontId="13" fillId="0" borderId="24" xfId="2" applyNumberFormat="1" applyFont="1" applyBorder="1" applyAlignment="1">
      <alignment vertical="top" wrapText="1"/>
    </xf>
    <xf numFmtId="43" fontId="21" fillId="0" borderId="18" xfId="1" applyFont="1" applyBorder="1" applyAlignment="1">
      <alignment vertical="top" wrapText="1"/>
    </xf>
    <xf numFmtId="0" fontId="14" fillId="0" borderId="0" xfId="0" applyFont="1" applyBorder="1" applyAlignment="1">
      <alignment vertical="top" wrapText="1"/>
    </xf>
    <xf numFmtId="0" fontId="14" fillId="0" borderId="30" xfId="0" applyFont="1" applyBorder="1" applyAlignment="1">
      <alignment horizontal="center" vertical="top" wrapText="1"/>
    </xf>
    <xf numFmtId="43" fontId="14" fillId="5" borderId="18" xfId="1" applyFont="1" applyFill="1" applyBorder="1" applyAlignment="1">
      <alignment vertical="top" wrapText="1"/>
    </xf>
    <xf numFmtId="0" fontId="13" fillId="0" borderId="18" xfId="0" applyFont="1" applyBorder="1" applyAlignment="1">
      <alignment horizontal="right"/>
    </xf>
    <xf numFmtId="43" fontId="22" fillId="0" borderId="18" xfId="1" applyFont="1" applyBorder="1"/>
    <xf numFmtId="10" fontId="13" fillId="0" borderId="18" xfId="2" applyNumberFormat="1" applyFont="1" applyBorder="1" applyAlignment="1">
      <alignment wrapText="1"/>
    </xf>
    <xf numFmtId="0" fontId="23" fillId="0" borderId="18" xfId="0" applyFont="1" applyBorder="1" applyAlignment="1">
      <alignment horizontal="right"/>
    </xf>
    <xf numFmtId="43" fontId="23" fillId="2" borderId="18" xfId="1" applyFont="1" applyFill="1" applyBorder="1"/>
    <xf numFmtId="43" fontId="14" fillId="0" borderId="18" xfId="1" applyFont="1" applyBorder="1"/>
    <xf numFmtId="43" fontId="14" fillId="5" borderId="18" xfId="1" applyFont="1" applyFill="1" applyBorder="1"/>
    <xf numFmtId="0" fontId="23" fillId="0" borderId="0" xfId="0" applyFont="1" applyBorder="1" applyAlignment="1">
      <alignment horizontal="right"/>
    </xf>
    <xf numFmtId="0" fontId="14" fillId="0" borderId="0" xfId="0" applyFont="1" applyBorder="1" applyAlignment="1">
      <alignment horizontal="center" wrapText="1"/>
    </xf>
    <xf numFmtId="0" fontId="23" fillId="0" borderId="0" xfId="0" applyFont="1" applyBorder="1"/>
    <xf numFmtId="0" fontId="13" fillId="5" borderId="18" xfId="0" applyFont="1" applyFill="1" applyBorder="1" applyAlignment="1">
      <alignment wrapText="1"/>
    </xf>
    <xf numFmtId="0" fontId="14" fillId="5" borderId="18" xfId="0" applyFont="1" applyFill="1" applyBorder="1" applyAlignment="1">
      <alignment wrapText="1"/>
    </xf>
    <xf numFmtId="0" fontId="23" fillId="0" borderId="0" xfId="0" applyFont="1"/>
    <xf numFmtId="43" fontId="21" fillId="2" borderId="18" xfId="1" applyFont="1" applyFill="1" applyBorder="1"/>
    <xf numFmtId="43" fontId="21" fillId="0" borderId="18" xfId="1" applyFont="1" applyBorder="1" applyAlignment="1">
      <alignment wrapText="1"/>
    </xf>
    <xf numFmtId="0" fontId="15" fillId="5" borderId="18" xfId="3" applyFont="1" applyFill="1" applyBorder="1"/>
    <xf numFmtId="43" fontId="15" fillId="5" borderId="18" xfId="1" applyFont="1" applyFill="1" applyBorder="1"/>
    <xf numFmtId="10" fontId="13" fillId="0" borderId="37" xfId="2" applyNumberFormat="1" applyFont="1" applyBorder="1" applyAlignment="1">
      <alignment wrapText="1"/>
    </xf>
    <xf numFmtId="0" fontId="14" fillId="0" borderId="18" xfId="0" applyFont="1" applyBorder="1" applyAlignment="1">
      <alignment horizontal="right"/>
    </xf>
    <xf numFmtId="43" fontId="23" fillId="0" borderId="18" xfId="1" applyFont="1" applyBorder="1"/>
    <xf numFmtId="43" fontId="13" fillId="0" borderId="18" xfId="1" applyFont="1" applyBorder="1"/>
    <xf numFmtId="164" fontId="14" fillId="0" borderId="18" xfId="0" applyNumberFormat="1" applyFont="1" applyBorder="1"/>
    <xf numFmtId="43" fontId="13" fillId="0" borderId="24" xfId="0" applyNumberFormat="1" applyFont="1" applyBorder="1"/>
    <xf numFmtId="43" fontId="13" fillId="0" borderId="24" xfId="1" applyFont="1" applyBorder="1"/>
    <xf numFmtId="10" fontId="13" fillId="0" borderId="24" xfId="2" applyNumberFormat="1" applyFont="1" applyBorder="1" applyAlignment="1">
      <alignment wrapText="1"/>
    </xf>
    <xf numFmtId="164" fontId="14" fillId="0" borderId="0" xfId="0" applyNumberFormat="1" applyFont="1"/>
    <xf numFmtId="43" fontId="14" fillId="0" borderId="0" xfId="0" applyNumberFormat="1" applyFont="1"/>
    <xf numFmtId="0" fontId="14" fillId="0" borderId="18" xfId="0" applyFont="1" applyBorder="1" applyAlignment="1">
      <alignment horizontal="center"/>
    </xf>
    <xf numFmtId="0" fontId="14" fillId="0" borderId="0" xfId="0" applyFont="1" applyAlignment="1">
      <alignment horizontal="center"/>
    </xf>
    <xf numFmtId="0" fontId="22" fillId="3" borderId="18" xfId="0" applyFont="1" applyFill="1" applyBorder="1" applyAlignment="1">
      <alignment horizontal="center"/>
    </xf>
    <xf numFmtId="0" fontId="23" fillId="3" borderId="0" xfId="0" applyFont="1" applyFill="1" applyAlignment="1">
      <alignment horizontal="center"/>
    </xf>
    <xf numFmtId="0" fontId="14" fillId="0" borderId="0" xfId="0" applyFont="1" applyBorder="1"/>
    <xf numFmtId="0" fontId="23" fillId="0" borderId="18" xfId="0" applyFont="1" applyBorder="1" applyAlignment="1">
      <alignment horizontal="center"/>
    </xf>
    <xf numFmtId="0" fontId="23" fillId="0" borderId="13" xfId="0" applyFont="1" applyBorder="1"/>
    <xf numFmtId="0" fontId="23" fillId="0" borderId="13" xfId="0" applyFont="1" applyBorder="1" applyAlignment="1">
      <alignment horizontal="center"/>
    </xf>
    <xf numFmtId="0" fontId="22" fillId="2" borderId="13" xfId="0" applyFont="1" applyFill="1" applyBorder="1" applyAlignment="1">
      <alignment horizontal="center"/>
    </xf>
    <xf numFmtId="0" fontId="14" fillId="4" borderId="0" xfId="0" applyFont="1" applyFill="1"/>
    <xf numFmtId="43" fontId="24" fillId="0" borderId="13" xfId="0" applyNumberFormat="1" applyFont="1" applyBorder="1" applyAlignment="1">
      <alignment horizontal="center"/>
    </xf>
    <xf numFmtId="43" fontId="22" fillId="0" borderId="13" xfId="0" applyNumberFormat="1" applyFont="1" applyBorder="1" applyAlignment="1">
      <alignment horizontal="center"/>
    </xf>
    <xf numFmtId="2" fontId="13" fillId="0" borderId="18" xfId="0" applyNumberFormat="1" applyFont="1" applyBorder="1"/>
    <xf numFmtId="43" fontId="23" fillId="0" borderId="18" xfId="1" applyFont="1" applyBorder="1" applyAlignment="1">
      <alignment horizontal="center"/>
    </xf>
    <xf numFmtId="2" fontId="14" fillId="0" borderId="18" xfId="0" applyNumberFormat="1" applyFont="1" applyBorder="1"/>
    <xf numFmtId="43" fontId="15" fillId="5" borderId="18" xfId="1" applyFont="1" applyFill="1" applyBorder="1" applyAlignment="1">
      <alignment horizontal="center"/>
    </xf>
    <xf numFmtId="43" fontId="14" fillId="2" borderId="18" xfId="1" applyFont="1" applyFill="1" applyBorder="1" applyAlignment="1">
      <alignment horizontal="center"/>
    </xf>
    <xf numFmtId="43" fontId="23" fillId="2" borderId="18" xfId="1" applyFont="1" applyFill="1" applyBorder="1" applyAlignment="1">
      <alignment horizontal="center"/>
    </xf>
    <xf numFmtId="43" fontId="14" fillId="0" borderId="18" xfId="1" applyFont="1" applyBorder="1" applyAlignment="1">
      <alignment horizontal="center"/>
    </xf>
    <xf numFmtId="0" fontId="14" fillId="0" borderId="23" xfId="0" applyFont="1" applyBorder="1" applyAlignment="1">
      <alignment horizontal="center"/>
    </xf>
    <xf numFmtId="0" fontId="14" fillId="0" borderId="10" xfId="0" applyFont="1" applyBorder="1"/>
    <xf numFmtId="0" fontId="14" fillId="0" borderId="26" xfId="0" applyFont="1" applyBorder="1" applyAlignment="1">
      <alignment horizontal="center"/>
    </xf>
    <xf numFmtId="43" fontId="14" fillId="0" borderId="28" xfId="1" applyFont="1" applyBorder="1" applyAlignment="1">
      <alignment horizontal="center"/>
    </xf>
    <xf numFmtId="0" fontId="16" fillId="0" borderId="0" xfId="0" applyFont="1" applyAlignment="1">
      <alignment horizontal="left" wrapText="1"/>
    </xf>
    <xf numFmtId="0" fontId="25" fillId="0" borderId="0" xfId="0" applyFont="1"/>
    <xf numFmtId="0" fontId="26" fillId="0" borderId="0" xfId="0" applyFont="1"/>
    <xf numFmtId="0" fontId="27" fillId="0" borderId="0" xfId="0" applyNumberFormat="1" applyFont="1" applyFill="1" applyAlignment="1" applyProtection="1"/>
    <xf numFmtId="0" fontId="29" fillId="0" borderId="40" xfId="0" applyNumberFormat="1" applyFont="1" applyFill="1" applyBorder="1" applyAlignment="1" applyProtection="1">
      <alignment horizontal="center"/>
    </xf>
    <xf numFmtId="0" fontId="27" fillId="0" borderId="40" xfId="0" applyNumberFormat="1" applyFont="1" applyFill="1" applyBorder="1" applyAlignment="1" applyProtection="1">
      <alignment horizontal="center"/>
    </xf>
    <xf numFmtId="0" fontId="29" fillId="6" borderId="40" xfId="0" applyNumberFormat="1" applyFont="1" applyFill="1" applyBorder="1" applyAlignment="1" applyProtection="1">
      <alignment horizontal="center"/>
    </xf>
    <xf numFmtId="0" fontId="27" fillId="0" borderId="40" xfId="0" applyNumberFormat="1" applyFont="1" applyFill="1" applyBorder="1" applyAlignment="1" applyProtection="1">
      <alignment horizontal="center" wrapText="1"/>
    </xf>
    <xf numFmtId="0" fontId="27" fillId="5" borderId="0" xfId="0" applyNumberFormat="1" applyFont="1" applyFill="1" applyAlignment="1" applyProtection="1"/>
    <xf numFmtId="0" fontId="29" fillId="5" borderId="0" xfId="0" applyNumberFormat="1" applyFont="1" applyFill="1" applyBorder="1" applyAlignment="1" applyProtection="1">
      <alignment horizontal="center"/>
    </xf>
    <xf numFmtId="0" fontId="27" fillId="5" borderId="40" xfId="0" applyNumberFormat="1" applyFont="1" applyFill="1" applyBorder="1" applyAlignment="1" applyProtection="1">
      <alignment horizontal="center"/>
    </xf>
    <xf numFmtId="0" fontId="30" fillId="0" borderId="0" xfId="0" applyNumberFormat="1" applyFont="1" applyFill="1" applyAlignment="1" applyProtection="1">
      <alignment horizontal="center"/>
    </xf>
    <xf numFmtId="0" fontId="31" fillId="0" borderId="0" xfId="0" applyNumberFormat="1" applyFont="1" applyFill="1" applyAlignment="1" applyProtection="1"/>
    <xf numFmtId="0" fontId="33" fillId="0" borderId="40" xfId="0" applyNumberFormat="1" applyFont="1" applyFill="1" applyBorder="1" applyAlignment="1" applyProtection="1">
      <alignment horizontal="center"/>
    </xf>
    <xf numFmtId="0" fontId="31" fillId="0" borderId="40" xfId="0" applyNumberFormat="1" applyFont="1" applyFill="1" applyBorder="1" applyAlignment="1" applyProtection="1">
      <alignment horizontal="center"/>
    </xf>
    <xf numFmtId="0" fontId="33" fillId="6" borderId="40" xfId="0" applyNumberFormat="1" applyFont="1" applyFill="1" applyBorder="1" applyAlignment="1" applyProtection="1">
      <alignment horizontal="center"/>
    </xf>
    <xf numFmtId="0" fontId="33" fillId="0" borderId="18" xfId="0" applyNumberFormat="1" applyFont="1" applyFill="1" applyBorder="1" applyAlignment="1" applyProtection="1">
      <alignment horizontal="center"/>
    </xf>
    <xf numFmtId="0" fontId="31" fillId="0" borderId="18" xfId="0" applyNumberFormat="1" applyFont="1" applyFill="1" applyBorder="1" applyAlignment="1" applyProtection="1">
      <alignment horizontal="center"/>
    </xf>
    <xf numFmtId="0" fontId="34" fillId="0" borderId="18" xfId="3" applyFont="1" applyBorder="1" applyAlignment="1">
      <alignment horizontal="center"/>
    </xf>
    <xf numFmtId="0" fontId="33" fillId="6" borderId="18" xfId="0" applyNumberFormat="1" applyFont="1" applyFill="1" applyBorder="1" applyAlignment="1" applyProtection="1">
      <alignment horizontal="center"/>
    </xf>
    <xf numFmtId="0" fontId="31" fillId="0" borderId="40" xfId="0" applyNumberFormat="1" applyFont="1" applyFill="1" applyBorder="1" applyAlignment="1" applyProtection="1">
      <alignment horizontal="center" wrapText="1"/>
    </xf>
    <xf numFmtId="0" fontId="20" fillId="0" borderId="0" xfId="0" applyFont="1" applyBorder="1" applyAlignment="1">
      <alignment horizontal="right" vertical="top" wrapText="1"/>
    </xf>
    <xf numFmtId="0" fontId="19" fillId="0" borderId="0" xfId="0" applyFont="1" applyBorder="1" applyAlignment="1">
      <alignment horizontal="left" vertical="top" wrapText="1"/>
    </xf>
    <xf numFmtId="0" fontId="25" fillId="0" borderId="0" xfId="0" applyFont="1" applyAlignment="1">
      <alignment horizontal="left" wrapText="1"/>
    </xf>
    <xf numFmtId="0" fontId="26" fillId="0" borderId="0" xfId="0" applyFont="1" applyBorder="1" applyAlignment="1">
      <alignment horizontal="left" vertical="top" wrapText="1"/>
    </xf>
    <xf numFmtId="0" fontId="19" fillId="0" borderId="0" xfId="0" applyFont="1" applyBorder="1" applyAlignment="1">
      <alignment horizontal="left" vertical="center" wrapText="1"/>
    </xf>
    <xf numFmtId="0" fontId="18" fillId="0" borderId="0" xfId="0" applyFont="1" applyAlignment="1">
      <alignment horizontal="center"/>
    </xf>
    <xf numFmtId="0" fontId="16" fillId="0" borderId="0" xfId="0" applyFont="1" applyAlignment="1">
      <alignment horizontal="left" wrapText="1"/>
    </xf>
    <xf numFmtId="0" fontId="2" fillId="0" borderId="18" xfId="0" applyFont="1" applyBorder="1" applyAlignment="1">
      <alignment horizontal="left" wrapText="1"/>
    </xf>
    <xf numFmtId="0" fontId="2" fillId="0" borderId="1" xfId="0" applyFont="1" applyBorder="1" applyAlignment="1">
      <alignment horizontal="left" textRotation="90" wrapText="1"/>
    </xf>
    <xf numFmtId="0" fontId="2" fillId="0" borderId="3" xfId="0" applyFont="1" applyBorder="1" applyAlignment="1">
      <alignment horizontal="left" textRotation="90" wrapText="1"/>
    </xf>
    <xf numFmtId="0" fontId="2" fillId="0" borderId="1" xfId="0" applyFont="1" applyBorder="1" applyAlignment="1">
      <alignment horizontal="center" vertical="top" textRotation="90" wrapText="1"/>
    </xf>
    <xf numFmtId="0" fontId="2" fillId="0" borderId="2" xfId="0" applyFont="1" applyBorder="1" applyAlignment="1">
      <alignment horizontal="center" vertical="top" textRotation="90" wrapText="1"/>
    </xf>
    <xf numFmtId="0" fontId="2" fillId="0" borderId="2" xfId="0" applyFont="1" applyBorder="1" applyAlignment="1">
      <alignment horizontal="left" textRotation="90" wrapText="1"/>
    </xf>
    <xf numFmtId="0" fontId="2" fillId="0" borderId="4" xfId="0" applyFont="1" applyBorder="1" applyAlignment="1">
      <alignment horizontal="left" wrapText="1"/>
    </xf>
    <xf numFmtId="0" fontId="2" fillId="0" borderId="5" xfId="0" applyFont="1" applyBorder="1" applyAlignment="1">
      <alignment horizontal="left" wrapText="1"/>
    </xf>
    <xf numFmtId="0" fontId="2" fillId="0" borderId="17" xfId="0" applyFont="1" applyBorder="1" applyAlignment="1">
      <alignment horizontal="left" textRotation="90" wrapText="1"/>
    </xf>
    <xf numFmtId="0" fontId="2" fillId="0" borderId="29" xfId="0" applyFont="1" applyBorder="1" applyAlignment="1">
      <alignment horizontal="left" textRotation="90" wrapText="1"/>
    </xf>
    <xf numFmtId="0" fontId="14" fillId="5" borderId="38" xfId="0" applyFont="1" applyFill="1" applyBorder="1" applyAlignment="1">
      <alignment wrapText="1"/>
    </xf>
    <xf numFmtId="0" fontId="14" fillId="5" borderId="23" xfId="0" applyFont="1" applyFill="1" applyBorder="1" applyAlignment="1">
      <alignment wrapText="1"/>
    </xf>
    <xf numFmtId="0" fontId="14" fillId="5" borderId="39" xfId="0" applyFont="1" applyFill="1" applyBorder="1" applyAlignment="1">
      <alignment wrapText="1"/>
    </xf>
    <xf numFmtId="2" fontId="13" fillId="0" borderId="23" xfId="0" applyNumberFormat="1" applyFont="1" applyBorder="1"/>
    <xf numFmtId="2" fontId="13" fillId="0" borderId="24" xfId="0" applyNumberFormat="1" applyFont="1" applyBorder="1"/>
    <xf numFmtId="0" fontId="22" fillId="3" borderId="15" xfId="0" applyFont="1" applyFill="1" applyBorder="1" applyAlignment="1">
      <alignment horizontal="center" wrapText="1"/>
    </xf>
    <xf numFmtId="0" fontId="22" fillId="3" borderId="8" xfId="0" applyFont="1" applyFill="1" applyBorder="1" applyAlignment="1">
      <alignment horizontal="center" wrapText="1"/>
    </xf>
    <xf numFmtId="0" fontId="14" fillId="5" borderId="13" xfId="0" applyFont="1" applyFill="1" applyBorder="1" applyAlignment="1">
      <alignment horizontal="left" wrapText="1"/>
    </xf>
    <xf numFmtId="43" fontId="24" fillId="0" borderId="18" xfId="1" applyFont="1" applyBorder="1" applyAlignment="1">
      <alignment horizontal="center"/>
    </xf>
    <xf numFmtId="0" fontId="14" fillId="5" borderId="10" xfId="0" applyFont="1" applyFill="1" applyBorder="1" applyAlignment="1">
      <alignment wrapText="1"/>
    </xf>
    <xf numFmtId="0" fontId="14" fillId="5" borderId="27" xfId="0" applyFont="1" applyFill="1" applyBorder="1" applyAlignment="1">
      <alignment horizontal="left" wrapText="1"/>
    </xf>
    <xf numFmtId="0" fontId="14" fillId="0" borderId="0" xfId="0" applyFont="1"/>
    <xf numFmtId="0" fontId="22" fillId="3" borderId="0" xfId="0" applyFont="1" applyFill="1"/>
    <xf numFmtId="0" fontId="14" fillId="0" borderId="11" xfId="0" applyFont="1" applyBorder="1"/>
    <xf numFmtId="0" fontId="23" fillId="0" borderId="13" xfId="0" applyFont="1" applyBorder="1"/>
    <xf numFmtId="0" fontId="23" fillId="0" borderId="7" xfId="0" applyFont="1" applyBorder="1"/>
    <xf numFmtId="0" fontId="22" fillId="2" borderId="13" xfId="0" applyFont="1" applyFill="1" applyBorder="1" applyAlignment="1">
      <alignment horizontal="center"/>
    </xf>
    <xf numFmtId="0" fontId="22" fillId="2" borderId="7" xfId="0" applyFont="1" applyFill="1" applyBorder="1" applyAlignment="1">
      <alignment horizontal="center"/>
    </xf>
    <xf numFmtId="0" fontId="22" fillId="3" borderId="18" xfId="0" applyFont="1" applyFill="1" applyBorder="1" applyAlignment="1">
      <alignment horizontal="center"/>
    </xf>
    <xf numFmtId="0" fontId="22" fillId="3" borderId="10" xfId="0" applyFont="1" applyFill="1" applyBorder="1" applyAlignment="1">
      <alignment horizontal="center" wrapText="1"/>
    </xf>
    <xf numFmtId="0" fontId="22" fillId="3" borderId="16" xfId="0" applyFont="1" applyFill="1" applyBorder="1" applyAlignment="1">
      <alignment horizontal="center" wrapText="1"/>
    </xf>
    <xf numFmtId="0" fontId="22" fillId="3" borderId="11" xfId="0" applyFont="1" applyFill="1" applyBorder="1" applyAlignment="1">
      <alignment horizontal="center" wrapText="1"/>
    </xf>
    <xf numFmtId="0" fontId="22" fillId="3" borderId="9" xfId="0" applyFont="1" applyFill="1" applyBorder="1" applyAlignment="1">
      <alignment horizontal="center" wrapText="1"/>
    </xf>
    <xf numFmtId="43" fontId="22" fillId="0" borderId="18" xfId="1" applyFont="1" applyBorder="1" applyAlignment="1">
      <alignment horizontal="center"/>
    </xf>
    <xf numFmtId="0" fontId="13" fillId="0" borderId="18" xfId="0" applyFont="1" applyBorder="1" applyAlignment="1">
      <alignment horizontal="center" wrapText="1"/>
    </xf>
    <xf numFmtId="0" fontId="13" fillId="0" borderId="0" xfId="0" applyFont="1" applyBorder="1" applyAlignment="1">
      <alignment wrapText="1"/>
    </xf>
    <xf numFmtId="0" fontId="13" fillId="0" borderId="11" xfId="0" applyFont="1" applyBorder="1" applyAlignment="1">
      <alignment wrapText="1"/>
    </xf>
    <xf numFmtId="0" fontId="22" fillId="0" borderId="10" xfId="0" applyFont="1" applyBorder="1" applyAlignment="1">
      <alignment horizontal="right"/>
    </xf>
    <xf numFmtId="0" fontId="22" fillId="0" borderId="16" xfId="0" applyFont="1" applyBorder="1" applyAlignment="1">
      <alignment horizontal="right"/>
    </xf>
    <xf numFmtId="0" fontId="4" fillId="3" borderId="15" xfId="0" applyFont="1" applyFill="1" applyBorder="1" applyAlignment="1">
      <alignment horizontal="center" wrapText="1"/>
    </xf>
    <xf numFmtId="0" fontId="4" fillId="3" borderId="8" xfId="0" applyFont="1" applyFill="1" applyBorder="1" applyAlignment="1">
      <alignment horizontal="center" wrapText="1"/>
    </xf>
    <xf numFmtId="0" fontId="4" fillId="3" borderId="25" xfId="0" applyFont="1" applyFill="1" applyBorder="1" applyAlignment="1">
      <alignment horizontal="center" wrapText="1"/>
    </xf>
    <xf numFmtId="0" fontId="4" fillId="3" borderId="11" xfId="0" applyFont="1" applyFill="1" applyBorder="1"/>
    <xf numFmtId="0" fontId="4" fillId="3" borderId="15" xfId="0" applyFont="1" applyFill="1" applyBorder="1" applyAlignment="1">
      <alignment horizontal="center"/>
    </xf>
    <xf numFmtId="0" fontId="4" fillId="3" borderId="8" xfId="0" applyFont="1" applyFill="1" applyBorder="1" applyAlignment="1">
      <alignment horizontal="center"/>
    </xf>
    <xf numFmtId="0" fontId="28" fillId="0" borderId="0" xfId="0" applyNumberFormat="1" applyFont="1" applyFill="1" applyAlignment="1" applyProtection="1"/>
    <xf numFmtId="0" fontId="29" fillId="6" borderId="40" xfId="0" applyNumberFormat="1" applyFont="1" applyFill="1" applyBorder="1" applyAlignment="1" applyProtection="1">
      <alignment horizontal="center"/>
    </xf>
    <xf numFmtId="0" fontId="27" fillId="0" borderId="40" xfId="0" applyNumberFormat="1" applyFont="1" applyFill="1" applyBorder="1" applyAlignment="1" applyProtection="1"/>
    <xf numFmtId="0" fontId="27" fillId="0" borderId="0" xfId="0" applyNumberFormat="1" applyFont="1" applyFill="1" applyAlignment="1" applyProtection="1"/>
    <xf numFmtId="0" fontId="32" fillId="0" borderId="0" xfId="0" applyNumberFormat="1" applyFont="1" applyFill="1" applyAlignment="1" applyProtection="1"/>
    <xf numFmtId="0" fontId="33" fillId="6" borderId="40" xfId="0" applyNumberFormat="1" applyFont="1" applyFill="1" applyBorder="1" applyAlignment="1" applyProtection="1">
      <alignment horizontal="center"/>
    </xf>
    <xf numFmtId="0" fontId="33" fillId="6" borderId="18" xfId="0" applyNumberFormat="1" applyFont="1" applyFill="1" applyBorder="1" applyAlignment="1" applyProtection="1">
      <alignment horizontal="center"/>
    </xf>
    <xf numFmtId="0" fontId="31" fillId="0" borderId="40" xfId="0" applyNumberFormat="1" applyFont="1" applyFill="1" applyBorder="1" applyAlignment="1" applyProtection="1"/>
    <xf numFmtId="0" fontId="31" fillId="0" borderId="0" xfId="0" applyNumberFormat="1" applyFont="1" applyFill="1" applyAlignment="1" applyProtection="1"/>
  </cellXfs>
  <cellStyles count="5">
    <cellStyle name="Comma" xfId="1" builtinId="3"/>
    <cellStyle name="Comma [0]" xfId="4" builtinId="6"/>
    <cellStyle name="Normal" xfId="0" builtinId="0"/>
    <cellStyle name="Normal 2" xfId="3"/>
    <cellStyle name="Perc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10</xdr:col>
      <xdr:colOff>451919</xdr:colOff>
      <xdr:row>41</xdr:row>
      <xdr:rowOff>76200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190500"/>
          <a:ext cx="5938318" cy="769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57151</xdr:colOff>
      <xdr:row>42</xdr:row>
      <xdr:rowOff>95250</xdr:rowOff>
    </xdr:from>
    <xdr:to>
      <xdr:col>10</xdr:col>
      <xdr:colOff>233587</xdr:colOff>
      <xdr:row>79</xdr:row>
      <xdr:rowOff>152400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1" y="8096250"/>
          <a:ext cx="5662836" cy="7105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542925</xdr:colOff>
      <xdr:row>80</xdr:row>
      <xdr:rowOff>95249</xdr:rowOff>
    </xdr:from>
    <xdr:to>
      <xdr:col>9</xdr:col>
      <xdr:colOff>595852</xdr:colOff>
      <xdr:row>118</xdr:row>
      <xdr:rowOff>9524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15335249"/>
          <a:ext cx="5539327" cy="7153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123825</xdr:colOff>
      <xdr:row>119</xdr:row>
      <xdr:rowOff>161925</xdr:rowOff>
    </xdr:from>
    <xdr:to>
      <xdr:col>9</xdr:col>
      <xdr:colOff>487194</xdr:colOff>
      <xdr:row>154</xdr:row>
      <xdr:rowOff>180975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22831425"/>
          <a:ext cx="5240169" cy="6686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14</xdr:row>
      <xdr:rowOff>158749</xdr:rowOff>
    </xdr:from>
    <xdr:to>
      <xdr:col>18</xdr:col>
      <xdr:colOff>1666876</xdr:colOff>
      <xdr:row>19</xdr:row>
      <xdr:rowOff>238125</xdr:rowOff>
    </xdr:to>
    <xdr:sp macro="" textlink="">
      <xdr:nvSpPr>
        <xdr:cNvPr id="2" name="TextBox 1"/>
        <xdr:cNvSpPr txBox="1"/>
      </xdr:nvSpPr>
      <xdr:spPr>
        <a:xfrm>
          <a:off x="254000" y="17541874"/>
          <a:ext cx="25781001" cy="61118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en-US" sz="4000" b="0" i="0" u="none" strike="noStrike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Buxheti i Kuvendit të Republikës së Kosovës, i ndarë sipas Ligjit për Buxhetin e Republikës së Kosovës për vitin 2022 Ligji nr.08/L-066</a:t>
          </a:r>
          <a:r>
            <a:rPr lang="en-US" sz="4000" b="0" i="0" u="none" strike="noStrike" baseline="0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 eshte 9.674.105 </a:t>
          </a:r>
          <a:r>
            <a:rPr lang="en-US" sz="4000" b="0" i="0" u="none" strike="noStrike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€ dhe atë sipas kategorive ekonomike në vijim: Pagat 6.907.105 € ,m</a:t>
          </a:r>
          <a:r>
            <a:rPr lang="en-US" sz="4000" b="0" i="0" u="none" strike="noStrike" baseline="0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a</a:t>
          </a:r>
          <a:r>
            <a:rPr lang="en-US" sz="4000" b="0" i="0" u="none" strike="noStrike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llra dhe shërbime 1.817.000€, shpenzime komunale 200.000 €, subvencione dhe transfere 70.000 € dhe shpenzime kapitale 680.000 €. Në buxhetin e Kuvendit të Republikës së Kosovës pjesën më të madhe të buxhetit e kanë pagat me 71,39 % ,mallrat dhe shërbimet me 18,78%, shpenzimet kapitale me 7,02%, shpenzimet komunale me 2,06% si dhe subvencionet dhe transferet me 0,72 %.</a:t>
          </a:r>
          <a:r>
            <a:rPr lang="en-US" sz="4000" b="0" i="0" u="none" strike="noStrike" baseline="0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4000" b="0" i="0" baseline="0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€ ,  </a:t>
          </a:r>
          <a:r>
            <a:rPr lang="en-US" sz="4000" b="0" i="0" u="none" strike="noStrike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Nisur nga vleresimi i pergjithshem del se niveli i realizimit te buxhetit te Kuvendit</a:t>
          </a:r>
          <a:r>
            <a:rPr lang="en-US" sz="4000" b="0" i="0" u="none" strike="noStrike" baseline="0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 te Republikes se Kosovës eshte 7.211.786,86 € ose shprehur ne perqindje 74,54% e buxhetit te ndar sipas Ligjit 08/L-066. </a:t>
          </a:r>
          <a:r>
            <a:rPr lang="en-US" sz="4000" b="0" i="0" u="none" strike="noStrike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Alokimi i fondeve është bërë nga Ministria e Financave, Punes</a:t>
          </a:r>
          <a:r>
            <a:rPr lang="en-US" sz="4000" b="0" i="0" u="none" strike="noStrike" baseline="0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 dhe Transfereve per vitit  2022 sipas planit te rrjedhes se parasë .</a:t>
          </a:r>
          <a:r>
            <a:rPr lang="en-US" sz="4000" b="0" i="0" u="none" strike="noStrike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Në këtë raport  do të paraqiten në mënyrë të hollësishme shpenzimet  nga buxheti i Kuvendit për</a:t>
          </a:r>
          <a:r>
            <a:rPr lang="en-US" sz="4000" b="0" i="0" u="none" strike="noStrike" baseline="0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 vitin 2022. Por buxheti perfundimtar ndryshon nga buxheti i miratuar me ligj, buxhet te cilin do ta paraqesim me poshte neper katergori </a:t>
          </a:r>
          <a:endParaRPr lang="en-US" sz="4000">
            <a:solidFill>
              <a:schemeClr val="tx1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oneCellAnchor>
    <xdr:from>
      <xdr:col>18</xdr:col>
      <xdr:colOff>266700</xdr:colOff>
      <xdr:row>21</xdr:row>
      <xdr:rowOff>88898</xdr:rowOff>
    </xdr:from>
    <xdr:ext cx="3990975" cy="264560"/>
    <xdr:sp macro="" textlink="">
      <xdr:nvSpPr>
        <xdr:cNvPr id="3" name="TextBox 2"/>
        <xdr:cNvSpPr txBox="1"/>
      </xdr:nvSpPr>
      <xdr:spPr>
        <a:xfrm>
          <a:off x="24088725" y="16243298"/>
          <a:ext cx="399097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17</xdr:col>
      <xdr:colOff>247650</xdr:colOff>
      <xdr:row>21</xdr:row>
      <xdr:rowOff>0</xdr:rowOff>
    </xdr:from>
    <xdr:ext cx="2457450" cy="264560"/>
    <xdr:sp macro="" textlink="">
      <xdr:nvSpPr>
        <xdr:cNvPr id="4" name="TextBox 3"/>
        <xdr:cNvSpPr txBox="1"/>
      </xdr:nvSpPr>
      <xdr:spPr>
        <a:xfrm>
          <a:off x="22602825" y="16154400"/>
          <a:ext cx="24574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1</xdr:col>
      <xdr:colOff>111125</xdr:colOff>
      <xdr:row>22</xdr:row>
      <xdr:rowOff>1047750</xdr:rowOff>
    </xdr:from>
    <xdr:to>
      <xdr:col>19</xdr:col>
      <xdr:colOff>254000</xdr:colOff>
      <xdr:row>27</xdr:row>
      <xdr:rowOff>286</xdr:rowOff>
    </xdr:to>
    <xdr:sp macro="" textlink="">
      <xdr:nvSpPr>
        <xdr:cNvPr id="5" name="TextBox 4"/>
        <xdr:cNvSpPr txBox="1"/>
      </xdr:nvSpPr>
      <xdr:spPr>
        <a:xfrm>
          <a:off x="714375" y="28082875"/>
          <a:ext cx="26860500" cy="498503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4400" b="0" i="0" u="none" strike="noStrike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Kategoria e Pagave  merr pjesë ne buxhetin perfundimtar </a:t>
          </a:r>
          <a:r>
            <a:rPr lang="en-US" sz="4400" b="0" i="0" u="none" strike="noStrike" baseline="0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SIMFK 6.314.803,28 € </a:t>
          </a:r>
          <a:r>
            <a:rPr lang="en-US" sz="4400" b="0" i="0" u="none" strike="noStrike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, dhe si të tilla janë të ndara në katër Programe: Anëtarët e Kuvendit  3.405.736 €, Administrata e Kuvendit 2.045.537,55 €, Stafi mbështetës Politik 793.030,73€</a:t>
          </a:r>
          <a:r>
            <a:rPr lang="en-US" sz="4400" b="0" i="0" u="none" strike="noStrike" baseline="0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 dhe Komisioni i ndihmes shteterore 70.499,00€ ,</a:t>
          </a:r>
          <a:r>
            <a:rPr lang="en-US" sz="4400" b="0" i="0" u="none" strike="noStrike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shuma e shpenzuar në këtë kategori për vitin 2022 është 6.185.146,03 € </a:t>
          </a:r>
          <a:endParaRPr lang="en-US" sz="4400">
            <a:solidFill>
              <a:schemeClr val="tx1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oneCellAnchor>
    <xdr:from>
      <xdr:col>17</xdr:col>
      <xdr:colOff>152400</xdr:colOff>
      <xdr:row>31</xdr:row>
      <xdr:rowOff>180975</xdr:rowOff>
    </xdr:from>
    <xdr:ext cx="184731" cy="264560"/>
    <xdr:sp macro="" textlink="">
      <xdr:nvSpPr>
        <xdr:cNvPr id="6" name="TextBox 5"/>
        <xdr:cNvSpPr txBox="1"/>
      </xdr:nvSpPr>
      <xdr:spPr>
        <a:xfrm>
          <a:off x="22507575" y="2309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17</xdr:col>
      <xdr:colOff>266700</xdr:colOff>
      <xdr:row>29</xdr:row>
      <xdr:rowOff>152400</xdr:rowOff>
    </xdr:from>
    <xdr:ext cx="184731" cy="264560"/>
    <xdr:sp macro="" textlink="">
      <xdr:nvSpPr>
        <xdr:cNvPr id="7" name="TextBox 6"/>
        <xdr:cNvSpPr txBox="1"/>
      </xdr:nvSpPr>
      <xdr:spPr>
        <a:xfrm>
          <a:off x="22621875" y="2240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1</xdr:col>
      <xdr:colOff>152398</xdr:colOff>
      <xdr:row>35</xdr:row>
      <xdr:rowOff>161925</xdr:rowOff>
    </xdr:from>
    <xdr:to>
      <xdr:col>19</xdr:col>
      <xdr:colOff>47625</xdr:colOff>
      <xdr:row>39</xdr:row>
      <xdr:rowOff>0</xdr:rowOff>
    </xdr:to>
    <xdr:sp macro="" textlink="">
      <xdr:nvSpPr>
        <xdr:cNvPr id="8" name="TextBox 7"/>
        <xdr:cNvSpPr txBox="1"/>
      </xdr:nvSpPr>
      <xdr:spPr>
        <a:xfrm>
          <a:off x="152398" y="27555825"/>
          <a:ext cx="26670002" cy="22288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44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Kategoria e shpenzimeve komunale merr pjesë në buxhetin </a:t>
          </a:r>
          <a:r>
            <a:rPr lang="en-US" sz="44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perfundimtar  </a:t>
          </a:r>
          <a:r>
            <a:rPr lang="en-US" sz="44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SIMFK me 200.000</a:t>
          </a:r>
          <a:r>
            <a:rPr lang="en-US" sz="44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€ ne</a:t>
          </a:r>
          <a:r>
            <a:rPr lang="en-US" sz="44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buxhetin e Kuvendit </a:t>
          </a:r>
          <a:r>
            <a:rPr lang="en-US" sz="44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44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për</a:t>
          </a:r>
          <a:r>
            <a:rPr lang="en-US" sz="4400" b="0" i="0" u="none" strike="noStrike">
              <a:solidFill>
                <a:srgbClr val="FF0000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4400" b="0" i="0" u="none" strike="noStrike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komunali</a:t>
          </a:r>
          <a:r>
            <a:rPr lang="en-US" sz="44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,</a:t>
          </a:r>
          <a:r>
            <a:rPr lang="en-US" sz="44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44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këto fonde janë të ndara në programin Administrata e Kuvendit dhe Komisioni i</a:t>
          </a:r>
          <a:r>
            <a:rPr lang="en-US" sz="44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ndihmës shtetërore</a:t>
          </a:r>
          <a:r>
            <a:rPr lang="en-US" sz="44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. Shuma</a:t>
          </a:r>
          <a:r>
            <a:rPr lang="en-US" sz="44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e shpenzuar e buxhetit është </a:t>
          </a:r>
          <a:r>
            <a:rPr lang="en-US" sz="4400" b="0" i="0" u="none" strike="noStrike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166.385,50 € </a:t>
          </a:r>
          <a:r>
            <a:rPr lang="en-US" sz="44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os</a:t>
          </a:r>
          <a:r>
            <a:rPr lang="en-US" sz="44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e </a:t>
          </a:r>
          <a:r>
            <a:rPr lang="en-US" sz="4400" b="0" i="0" u="none" strike="noStrike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83</a:t>
          </a:r>
          <a:r>
            <a:rPr lang="en-US" sz="4400" b="0" i="0" u="none" strike="noStrike">
              <a:solidFill>
                <a:srgbClr val="FF0000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44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% e </a:t>
          </a:r>
          <a:r>
            <a:rPr lang="en-US" sz="44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buxhetit  të ndarë në Komunali.</a:t>
          </a:r>
          <a:endParaRPr lang="en-US" sz="44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1</xdr:col>
      <xdr:colOff>95250</xdr:colOff>
      <xdr:row>42</xdr:row>
      <xdr:rowOff>31750</xdr:rowOff>
    </xdr:from>
    <xdr:to>
      <xdr:col>19</xdr:col>
      <xdr:colOff>19050</xdr:colOff>
      <xdr:row>46</xdr:row>
      <xdr:rowOff>0</xdr:rowOff>
    </xdr:to>
    <xdr:sp macro="" textlink="">
      <xdr:nvSpPr>
        <xdr:cNvPr id="9" name="TextBox 8"/>
        <xdr:cNvSpPr txBox="1"/>
      </xdr:nvSpPr>
      <xdr:spPr>
        <a:xfrm>
          <a:off x="95250" y="31759525"/>
          <a:ext cx="26698575" cy="30543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44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Kategoria e Investimeve Kapitale merr pjesë në buxhetin </a:t>
          </a:r>
          <a:r>
            <a:rPr lang="en-US" sz="44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perfundimtar</a:t>
          </a:r>
          <a:r>
            <a:rPr lang="en-US" sz="4400" b="0" i="0" u="none" strike="noStrike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44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SIMFK </a:t>
          </a:r>
          <a:r>
            <a:rPr lang="en-US" sz="44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me 230.000</a:t>
          </a:r>
          <a:r>
            <a:rPr lang="en-US" sz="44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44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€ </a:t>
          </a:r>
          <a:r>
            <a:rPr lang="en-US" sz="4400" b="0" i="0" u="none" strike="noStrike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44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në buxhetin e Kuvendit per Kapitale për </a:t>
          </a:r>
          <a:r>
            <a:rPr lang="en-US" sz="44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vitin 2022</a:t>
          </a:r>
          <a:r>
            <a:rPr lang="en-US" sz="44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, këto fonde janë të ndara në programin Administrata e Kuvendit.  Shpenzime në këtë kategori deri me tani </a:t>
          </a:r>
          <a:r>
            <a:rPr lang="en-US" sz="44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jane 1.210 € ose 0.53 % e buxhetit  për Kapitale .</a:t>
          </a:r>
          <a:endParaRPr lang="en-US" sz="44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1</xdr:col>
      <xdr:colOff>158750</xdr:colOff>
      <xdr:row>48</xdr:row>
      <xdr:rowOff>95249</xdr:rowOff>
    </xdr:from>
    <xdr:to>
      <xdr:col>19</xdr:col>
      <xdr:colOff>0</xdr:colOff>
      <xdr:row>51</xdr:row>
      <xdr:rowOff>587375</xdr:rowOff>
    </xdr:to>
    <xdr:sp macro="" textlink="">
      <xdr:nvSpPr>
        <xdr:cNvPr id="10" name="TextBox 9"/>
        <xdr:cNvSpPr txBox="1"/>
      </xdr:nvSpPr>
      <xdr:spPr>
        <a:xfrm>
          <a:off x="158750" y="36852224"/>
          <a:ext cx="26616025" cy="182562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44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Kategoria e Subvencioneve dhe transfereve merr pjesë në buxhetin e alokuar 70.000 €</a:t>
          </a:r>
          <a:r>
            <a:rPr lang="en-US" sz="44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ne buxhetin e ndarë për subvencione per vitin 2022, </a:t>
          </a:r>
          <a:r>
            <a:rPr lang="en-US" sz="44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të shpenzuara në këtë kategori gjatë kësaj</a:t>
          </a:r>
          <a:r>
            <a:rPr lang="en-US" sz="44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periudhe jane 16.740,44 € ose shprehur ne perqindje  23,91 % e buxhetit te ndar per subvencione</a:t>
          </a:r>
          <a:endParaRPr lang="en-US" sz="44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1</xdr:col>
      <xdr:colOff>247649</xdr:colOff>
      <xdr:row>55</xdr:row>
      <xdr:rowOff>304800</xdr:rowOff>
    </xdr:from>
    <xdr:to>
      <xdr:col>19</xdr:col>
      <xdr:colOff>9524</xdr:colOff>
      <xdr:row>56</xdr:row>
      <xdr:rowOff>0</xdr:rowOff>
    </xdr:to>
    <xdr:sp macro="" textlink="">
      <xdr:nvSpPr>
        <xdr:cNvPr id="11" name="TextBox 10"/>
        <xdr:cNvSpPr txBox="1"/>
      </xdr:nvSpPr>
      <xdr:spPr>
        <a:xfrm>
          <a:off x="247649" y="40252650"/>
          <a:ext cx="26536650" cy="311496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en-US" sz="3600">
            <a:solidFill>
              <a:srgbClr val="FF0000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1</xdr:col>
      <xdr:colOff>142873</xdr:colOff>
      <xdr:row>28</xdr:row>
      <xdr:rowOff>190498</xdr:rowOff>
    </xdr:from>
    <xdr:to>
      <xdr:col>19</xdr:col>
      <xdr:colOff>47625</xdr:colOff>
      <xdr:row>32</xdr:row>
      <xdr:rowOff>0</xdr:rowOff>
    </xdr:to>
    <xdr:sp macro="" textlink="">
      <xdr:nvSpPr>
        <xdr:cNvPr id="12" name="TextBox 11"/>
        <xdr:cNvSpPr txBox="1"/>
      </xdr:nvSpPr>
      <xdr:spPr>
        <a:xfrm>
          <a:off x="142873" y="22107523"/>
          <a:ext cx="26679527" cy="385185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44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Kategoria e Mallrave dhe Shërbimeve merr pjesë në buxhetin </a:t>
          </a:r>
          <a:r>
            <a:rPr lang="en-US" sz="4400" b="0" i="0" u="none" strike="noStrike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perfundimtar </a:t>
          </a:r>
          <a:r>
            <a:rPr lang="en-US" sz="44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SIMFK me 1.157.000</a:t>
          </a:r>
          <a:r>
            <a:rPr lang="en-US" sz="44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€ </a:t>
          </a:r>
          <a:r>
            <a:rPr lang="en-US" sz="44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në buxhetin e Kuvendit për </a:t>
          </a:r>
          <a:r>
            <a:rPr lang="en-US" sz="44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Mallra dhe sherbime për vitin 2022, </a:t>
          </a:r>
          <a:r>
            <a:rPr lang="en-US" sz="44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dhe si të tilla janë të ndara në katër Programe: Anëtarët e Kuvendit</a:t>
          </a:r>
          <a:r>
            <a:rPr lang="en-US" sz="44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4400" b="0" i="0" u="none" strike="noStrike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394.000 </a:t>
          </a:r>
          <a:r>
            <a:rPr lang="en-US" sz="44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€,Administrata e Kuvendit 654.970</a:t>
          </a:r>
          <a:r>
            <a:rPr lang="en-US" sz="4400" b="0" i="0" u="none" strike="noStrike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44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€ , Stafi mbështetës Politik 60.000</a:t>
          </a:r>
          <a:r>
            <a:rPr lang="en-US" sz="4400" b="0" i="0" u="none" strike="noStrike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44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€</a:t>
          </a:r>
          <a:r>
            <a:rPr lang="en-US" sz="4400" b="0" i="0" u="none" strike="noStrike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 dhe K</a:t>
          </a:r>
          <a:r>
            <a:rPr lang="en-US" sz="44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omisioni i ndihmes shteterore 48.030€, shkalla e shpenzimit të buxhetit në </a:t>
          </a:r>
          <a:r>
            <a:rPr lang="en-US" sz="44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këtë kategori për</a:t>
          </a:r>
          <a:r>
            <a:rPr lang="en-US" sz="44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këtë periudhë </a:t>
          </a:r>
          <a:r>
            <a:rPr lang="en-US" sz="44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është </a:t>
          </a:r>
          <a:r>
            <a:rPr kumimoji="0" lang="en-US" sz="4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842.304,89</a:t>
          </a:r>
          <a:r>
            <a:rPr lang="en-US" sz="4400" b="0" i="0" u="none" strike="noStrike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€ </a:t>
          </a:r>
          <a:r>
            <a:rPr lang="en-US" sz="44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ose </a:t>
          </a:r>
          <a:r>
            <a:rPr lang="en-US" sz="4400" b="0" i="0" u="none" strike="noStrike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72,80</a:t>
          </a:r>
          <a:r>
            <a:rPr lang="en-US" sz="4400" b="0" i="0" u="none" strike="noStrike" baseline="0">
              <a:solidFill>
                <a:srgbClr val="FF0000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44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%,</a:t>
          </a:r>
          <a:r>
            <a:rPr lang="en-US" sz="44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krahasuar  me  buxhetin </a:t>
          </a:r>
          <a:r>
            <a:rPr lang="en-US" sz="44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perfundimtar</a:t>
          </a:r>
          <a:r>
            <a:rPr lang="en-US" sz="4400" b="0" i="0" u="none" strike="noStrike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 SIMFK</a:t>
          </a:r>
          <a:r>
            <a:rPr lang="en-US" sz="44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44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të</a:t>
          </a:r>
          <a:r>
            <a:rPr lang="en-US" sz="44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44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Kuvendit</a:t>
          </a:r>
          <a:r>
            <a:rPr lang="en-US" sz="44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në Mallra dhe sherbime .</a:t>
          </a:r>
          <a:endParaRPr lang="en-US" sz="4400">
            <a:solidFill>
              <a:srgbClr val="FF0000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topLeftCell="A106" workbookViewId="0">
      <selection activeCell="K123" sqref="K1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62"/>
  <sheetViews>
    <sheetView view="pageBreakPreview" topLeftCell="A76" zoomScale="60" zoomScaleNormal="50" workbookViewId="0">
      <selection activeCell="J21" sqref="J21"/>
    </sheetView>
  </sheetViews>
  <sheetFormatPr defaultColWidth="9.140625" defaultRowHeight="94.5" x14ac:dyDescent="1.3"/>
  <cols>
    <col min="1" max="1" width="9.140625" style="90"/>
    <col min="2" max="2" width="15.5703125" style="90" customWidth="1"/>
    <col min="3" max="3" width="29.28515625" style="90" customWidth="1"/>
    <col min="4" max="4" width="27.85546875" style="90" customWidth="1"/>
    <col min="5" max="5" width="26.28515625" style="90" customWidth="1"/>
    <col min="6" max="6" width="26" style="90" customWidth="1"/>
    <col min="7" max="7" width="24.5703125" style="90" customWidth="1"/>
    <col min="8" max="8" width="25" style="90" customWidth="1"/>
    <col min="9" max="9" width="25.5703125" style="90" customWidth="1"/>
    <col min="10" max="10" width="26.28515625" style="90" customWidth="1"/>
    <col min="11" max="11" width="22.42578125" style="90" customWidth="1"/>
    <col min="12" max="13" width="13.5703125" style="90" customWidth="1"/>
    <col min="14" max="14" width="9.140625" style="90"/>
    <col min="15" max="15" width="28.140625" style="90" customWidth="1"/>
    <col min="16" max="16" width="9.140625" style="90" customWidth="1"/>
    <col min="17" max="17" width="12.85546875" style="90" customWidth="1"/>
    <col min="18" max="18" width="22" style="90" customWidth="1"/>
    <col min="19" max="19" width="44.28515625" style="90" customWidth="1"/>
    <col min="20" max="20" width="25.140625" style="90" customWidth="1"/>
    <col min="21" max="21" width="9.140625" style="90"/>
    <col min="22" max="22" width="26.28515625" style="90" customWidth="1"/>
    <col min="23" max="16384" width="9.140625" style="90"/>
  </cols>
  <sheetData>
    <row r="1" spans="1:30" x14ac:dyDescent="1.3">
      <c r="B1" s="215" t="s">
        <v>144</v>
      </c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</row>
    <row r="2" spans="1:30" x14ac:dyDescent="1.3">
      <c r="B2" s="91"/>
    </row>
    <row r="3" spans="1:30" x14ac:dyDescent="1.3">
      <c r="A3" s="85"/>
      <c r="B3" s="85" t="s">
        <v>150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</row>
    <row r="4" spans="1:30" x14ac:dyDescent="1.3">
      <c r="A4" s="85"/>
      <c r="B4" s="85" t="s">
        <v>151</v>
      </c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</row>
    <row r="5" spans="1:30" x14ac:dyDescent="1.3">
      <c r="A5" s="85"/>
      <c r="B5" s="85" t="s">
        <v>152</v>
      </c>
      <c r="C5" s="85"/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</row>
    <row r="6" spans="1:30" x14ac:dyDescent="1.3">
      <c r="A6" s="85"/>
      <c r="B6" s="85" t="s">
        <v>153</v>
      </c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</row>
    <row r="7" spans="1:30" x14ac:dyDescent="1.3">
      <c r="A7" s="85"/>
      <c r="B7" s="85" t="s">
        <v>154</v>
      </c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</row>
    <row r="8" spans="1:30" x14ac:dyDescent="1.3">
      <c r="A8" s="85"/>
      <c r="B8" s="85" t="s">
        <v>156</v>
      </c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</row>
    <row r="9" spans="1:30" x14ac:dyDescent="1.3">
      <c r="A9" s="85"/>
      <c r="B9" s="85"/>
      <c r="C9" s="85"/>
      <c r="D9" s="85"/>
      <c r="E9" s="85"/>
      <c r="F9" s="85"/>
      <c r="G9" s="85"/>
      <c r="H9" s="85"/>
      <c r="I9" s="85"/>
      <c r="J9" s="85"/>
      <c r="K9" s="85"/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  <c r="AD9" s="85"/>
    </row>
    <row r="10" spans="1:30" ht="181.5" customHeight="1" x14ac:dyDescent="1.3">
      <c r="A10" s="85"/>
      <c r="B10" s="216" t="s">
        <v>155</v>
      </c>
      <c r="C10" s="216"/>
      <c r="D10" s="216"/>
      <c r="E10" s="216"/>
      <c r="F10" s="216"/>
      <c r="G10" s="216"/>
      <c r="H10" s="216"/>
      <c r="I10" s="216"/>
      <c r="J10" s="216"/>
      <c r="K10" s="216"/>
      <c r="L10" s="216"/>
      <c r="M10" s="216"/>
      <c r="N10" s="216"/>
      <c r="O10" s="216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</row>
    <row r="11" spans="1:30" ht="120" customHeight="1" x14ac:dyDescent="1.3">
      <c r="A11" s="85"/>
      <c r="B11" s="216"/>
      <c r="C11" s="216"/>
      <c r="D11" s="216"/>
      <c r="E11" s="216"/>
      <c r="F11" s="216"/>
      <c r="G11" s="216"/>
      <c r="H11" s="216"/>
      <c r="I11" s="216"/>
      <c r="J11" s="216"/>
      <c r="K11" s="216"/>
      <c r="L11" s="216"/>
      <c r="M11" s="216"/>
      <c r="N11" s="216"/>
      <c r="O11" s="216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  <c r="AD11" s="85"/>
    </row>
    <row r="12" spans="1:30" ht="59.25" customHeight="1" x14ac:dyDescent="1.3">
      <c r="A12" s="85"/>
      <c r="B12" s="216"/>
      <c r="C12" s="216"/>
      <c r="D12" s="216"/>
      <c r="E12" s="216"/>
      <c r="F12" s="216"/>
      <c r="G12" s="216"/>
      <c r="H12" s="216"/>
      <c r="I12" s="216"/>
      <c r="J12" s="216"/>
      <c r="K12" s="216"/>
      <c r="L12" s="216"/>
      <c r="M12" s="216"/>
      <c r="N12" s="216"/>
      <c r="O12" s="216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  <c r="AD12" s="85"/>
    </row>
    <row r="13" spans="1:30" ht="59.25" customHeight="1" x14ac:dyDescent="1.3">
      <c r="A13" s="85"/>
      <c r="B13" s="189"/>
      <c r="C13" s="189"/>
      <c r="D13" s="189"/>
      <c r="E13" s="189"/>
      <c r="F13" s="189"/>
      <c r="G13" s="189"/>
      <c r="H13" s="189"/>
      <c r="I13" s="189"/>
      <c r="J13" s="189"/>
      <c r="K13" s="189"/>
      <c r="L13" s="189"/>
      <c r="M13" s="189"/>
      <c r="N13" s="189"/>
      <c r="O13" s="189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</row>
    <row r="14" spans="1:30" s="92" customFormat="1" x14ac:dyDescent="0.25">
      <c r="A14" s="86"/>
      <c r="B14" s="87" t="s">
        <v>133</v>
      </c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</row>
    <row r="15" spans="1:30" x14ac:dyDescent="1.3">
      <c r="B15" s="211"/>
      <c r="C15" s="211"/>
      <c r="D15" s="211"/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1"/>
    </row>
    <row r="16" spans="1:30" x14ac:dyDescent="1.3">
      <c r="B16" s="211"/>
      <c r="C16" s="211"/>
      <c r="D16" s="211"/>
      <c r="E16" s="211"/>
      <c r="F16" s="211"/>
      <c r="G16" s="211"/>
      <c r="H16" s="211"/>
      <c r="I16" s="211"/>
      <c r="J16" s="211"/>
      <c r="K16" s="211"/>
      <c r="L16" s="211"/>
      <c r="M16" s="211"/>
      <c r="N16" s="211"/>
      <c r="O16" s="211"/>
    </row>
    <row r="17" spans="1:22" s="92" customFormat="1" x14ac:dyDescent="0.25">
      <c r="B17" s="211"/>
      <c r="C17" s="211"/>
      <c r="D17" s="211"/>
      <c r="E17" s="211"/>
      <c r="F17" s="211"/>
      <c r="G17" s="211"/>
      <c r="H17" s="211"/>
      <c r="I17" s="211"/>
      <c r="J17" s="211"/>
      <c r="K17" s="211"/>
      <c r="L17" s="211"/>
      <c r="M17" s="211"/>
      <c r="N17" s="211"/>
      <c r="O17" s="211"/>
    </row>
    <row r="18" spans="1:22" s="92" customFormat="1" x14ac:dyDescent="0.25">
      <c r="S18" s="93"/>
    </row>
    <row r="19" spans="1:22" s="92" customFormat="1" x14ac:dyDescent="0.25"/>
    <row r="20" spans="1:22" s="92" customFormat="1" x14ac:dyDescent="0.25">
      <c r="B20" s="94"/>
    </row>
    <row r="21" spans="1:22" s="92" customFormat="1" x14ac:dyDescent="0.25">
      <c r="A21" s="86"/>
      <c r="B21" s="86"/>
      <c r="C21" s="86"/>
      <c r="D21" s="86"/>
      <c r="E21" s="86"/>
      <c r="F21" s="86"/>
      <c r="G21" s="86"/>
      <c r="S21" s="98"/>
    </row>
    <row r="22" spans="1:22" s="92" customFormat="1" x14ac:dyDescent="0.25">
      <c r="A22" s="86"/>
      <c r="B22" s="88" t="s">
        <v>134</v>
      </c>
      <c r="C22" s="86"/>
      <c r="D22" s="86"/>
      <c r="E22" s="86"/>
      <c r="F22" s="89"/>
      <c r="G22" s="89"/>
      <c r="H22" s="100"/>
      <c r="I22" s="100"/>
      <c r="J22" s="100"/>
      <c r="K22" s="100"/>
      <c r="L22" s="100"/>
      <c r="M22" s="100"/>
      <c r="N22" s="100"/>
      <c r="O22" s="100"/>
      <c r="S22" s="95"/>
    </row>
    <row r="23" spans="1:22" s="92" customFormat="1" x14ac:dyDescent="0.25">
      <c r="A23" s="86"/>
      <c r="B23" s="89"/>
      <c r="C23" s="89"/>
      <c r="D23" s="89"/>
      <c r="E23" s="89"/>
      <c r="F23" s="89"/>
      <c r="G23" s="89"/>
      <c r="H23" s="100"/>
      <c r="I23" s="100"/>
      <c r="J23" s="100"/>
      <c r="K23" s="100"/>
      <c r="L23" s="100"/>
      <c r="M23" s="100"/>
      <c r="N23" s="100"/>
      <c r="O23" s="100"/>
      <c r="V23" s="93"/>
    </row>
    <row r="24" spans="1:22" s="92" customFormat="1" x14ac:dyDescent="0.25">
      <c r="B24" s="100"/>
      <c r="C24" s="100"/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S24" s="95"/>
      <c r="T24" s="93"/>
      <c r="V24" s="93"/>
    </row>
    <row r="25" spans="1:22" s="92" customFormat="1" x14ac:dyDescent="0.25">
      <c r="B25" s="100"/>
      <c r="C25" s="100"/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S25" s="95"/>
      <c r="V25" s="93"/>
    </row>
    <row r="26" spans="1:22" s="92" customFormat="1" x14ac:dyDescent="0.25">
      <c r="B26" s="100"/>
      <c r="C26" s="100"/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V26" s="93"/>
    </row>
    <row r="27" spans="1:22" s="92" customFormat="1" x14ac:dyDescent="0.25"/>
    <row r="28" spans="1:22" s="92" customFormat="1" x14ac:dyDescent="0.25">
      <c r="B28" s="96" t="s">
        <v>135</v>
      </c>
      <c r="S28" s="98"/>
    </row>
    <row r="29" spans="1:22" s="92" customFormat="1" x14ac:dyDescent="0.25">
      <c r="B29" s="214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S29" s="101"/>
    </row>
    <row r="30" spans="1:22" s="92" customFormat="1" x14ac:dyDescent="0.25">
      <c r="B30" s="214"/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S30" s="101"/>
      <c r="T30" s="97"/>
    </row>
    <row r="31" spans="1:22" s="92" customFormat="1" x14ac:dyDescent="0.25">
      <c r="B31" s="214"/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S31" s="101"/>
      <c r="T31" s="97"/>
    </row>
    <row r="32" spans="1:22" s="92" customFormat="1" x14ac:dyDescent="0.25">
      <c r="B32" s="214"/>
      <c r="C32" s="214"/>
      <c r="D32" s="214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S32" s="101"/>
      <c r="T32" s="99"/>
    </row>
    <row r="33" spans="2:20" s="92" customFormat="1" x14ac:dyDescent="0.25">
      <c r="S33" s="101"/>
      <c r="T33" s="97"/>
    </row>
    <row r="34" spans="2:20" x14ac:dyDescent="1.3">
      <c r="B34" s="102" t="s">
        <v>136</v>
      </c>
      <c r="S34" s="103"/>
      <c r="T34" s="104"/>
    </row>
    <row r="35" spans="2:20" x14ac:dyDescent="1.3">
      <c r="B35" s="211"/>
      <c r="C35" s="211"/>
      <c r="D35" s="211"/>
      <c r="E35" s="211"/>
      <c r="F35" s="211"/>
      <c r="G35" s="211"/>
      <c r="H35" s="211"/>
      <c r="I35" s="211"/>
      <c r="J35" s="211"/>
      <c r="K35" s="211"/>
      <c r="L35" s="211"/>
      <c r="M35" s="211"/>
      <c r="N35" s="211"/>
      <c r="O35" s="211"/>
      <c r="S35" s="103"/>
      <c r="T35" s="104"/>
    </row>
    <row r="36" spans="2:20" x14ac:dyDescent="1.3">
      <c r="B36" s="211"/>
      <c r="C36" s="211"/>
      <c r="D36" s="211"/>
      <c r="E36" s="211"/>
      <c r="F36" s="211"/>
      <c r="G36" s="211"/>
      <c r="H36" s="211"/>
      <c r="I36" s="211"/>
      <c r="J36" s="211"/>
      <c r="K36" s="211"/>
      <c r="L36" s="211"/>
      <c r="M36" s="211"/>
      <c r="N36" s="211"/>
      <c r="O36" s="211"/>
      <c r="S36" s="210"/>
      <c r="T36" s="104"/>
    </row>
    <row r="37" spans="2:20" x14ac:dyDescent="1.3">
      <c r="B37" s="211"/>
      <c r="C37" s="211"/>
      <c r="D37" s="211"/>
      <c r="E37" s="211"/>
      <c r="F37" s="211"/>
      <c r="G37" s="211"/>
      <c r="H37" s="211"/>
      <c r="I37" s="211"/>
      <c r="J37" s="211"/>
      <c r="K37" s="211"/>
      <c r="L37" s="211"/>
      <c r="M37" s="211"/>
      <c r="N37" s="211"/>
      <c r="O37" s="211"/>
      <c r="S37" s="210"/>
      <c r="T37" s="104"/>
    </row>
    <row r="38" spans="2:20" x14ac:dyDescent="1.3">
      <c r="B38" s="211"/>
      <c r="C38" s="211"/>
      <c r="D38" s="211"/>
      <c r="E38" s="211"/>
      <c r="F38" s="211"/>
      <c r="G38" s="211"/>
      <c r="H38" s="211"/>
      <c r="I38" s="211"/>
      <c r="J38" s="211"/>
      <c r="K38" s="211"/>
      <c r="L38" s="211"/>
      <c r="M38" s="211"/>
      <c r="N38" s="211"/>
      <c r="O38" s="211"/>
      <c r="S38" s="103"/>
      <c r="T38" s="105"/>
    </row>
    <row r="39" spans="2:20" ht="4.5" customHeight="1" x14ac:dyDescent="1.3">
      <c r="B39" s="107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S39" s="103"/>
      <c r="T39" s="105"/>
    </row>
    <row r="40" spans="2:20" x14ac:dyDescent="1.3">
      <c r="S40" s="103"/>
      <c r="T40" s="105"/>
    </row>
    <row r="41" spans="2:20" ht="81" customHeight="1" x14ac:dyDescent="1.3">
      <c r="B41" s="102" t="s">
        <v>137</v>
      </c>
      <c r="S41" s="103"/>
      <c r="T41" s="105"/>
    </row>
    <row r="42" spans="2:20" ht="60" customHeight="1" x14ac:dyDescent="1.3">
      <c r="B42" s="102"/>
      <c r="S42" s="103"/>
      <c r="T42" s="105"/>
    </row>
    <row r="43" spans="2:20" x14ac:dyDescent="1.3">
      <c r="B43" s="211"/>
      <c r="C43" s="211"/>
      <c r="D43" s="211"/>
      <c r="E43" s="211"/>
      <c r="F43" s="211"/>
      <c r="G43" s="211"/>
      <c r="H43" s="211"/>
      <c r="I43" s="211"/>
      <c r="J43" s="211"/>
      <c r="K43" s="211"/>
      <c r="L43" s="211"/>
      <c r="M43" s="211"/>
      <c r="N43" s="211"/>
      <c r="O43" s="211"/>
      <c r="S43" s="103"/>
      <c r="T43" s="105"/>
    </row>
    <row r="44" spans="2:20" x14ac:dyDescent="1.3">
      <c r="B44" s="211"/>
      <c r="C44" s="211"/>
      <c r="D44" s="211"/>
      <c r="E44" s="211"/>
      <c r="F44" s="211"/>
      <c r="G44" s="211"/>
      <c r="H44" s="211"/>
      <c r="I44" s="211"/>
      <c r="J44" s="211"/>
      <c r="K44" s="211"/>
      <c r="L44" s="211"/>
      <c r="M44" s="211"/>
      <c r="N44" s="211"/>
      <c r="O44" s="211"/>
      <c r="S44" s="105"/>
      <c r="T44" s="105"/>
    </row>
    <row r="45" spans="2:20" x14ac:dyDescent="1.3">
      <c r="B45" s="211"/>
      <c r="C45" s="211"/>
      <c r="D45" s="211"/>
      <c r="E45" s="211"/>
      <c r="F45" s="211"/>
      <c r="G45" s="211"/>
      <c r="H45" s="211"/>
      <c r="I45" s="211"/>
      <c r="J45" s="211"/>
      <c r="K45" s="211"/>
      <c r="L45" s="211"/>
      <c r="M45" s="211"/>
      <c r="N45" s="211"/>
      <c r="O45" s="211"/>
      <c r="S45" s="106"/>
      <c r="T45" s="105"/>
    </row>
    <row r="46" spans="2:20" x14ac:dyDescent="1.3">
      <c r="S46" s="105"/>
      <c r="T46" s="105"/>
    </row>
    <row r="47" spans="2:20" ht="76.5" customHeight="1" x14ac:dyDescent="1.3">
      <c r="B47" s="102" t="s">
        <v>138</v>
      </c>
      <c r="S47" s="105"/>
      <c r="T47" s="105"/>
    </row>
    <row r="48" spans="2:20" ht="76.5" customHeight="1" x14ac:dyDescent="1.3">
      <c r="B48" s="102"/>
      <c r="S48" s="105"/>
      <c r="T48" s="105"/>
    </row>
    <row r="49" spans="2:20" x14ac:dyDescent="1.3">
      <c r="B49" s="211"/>
      <c r="C49" s="211"/>
      <c r="D49" s="211"/>
      <c r="E49" s="211"/>
      <c r="F49" s="211"/>
      <c r="G49" s="211"/>
      <c r="H49" s="211"/>
      <c r="I49" s="211"/>
      <c r="J49" s="211"/>
      <c r="K49" s="211"/>
      <c r="L49" s="211"/>
      <c r="M49" s="211"/>
      <c r="N49" s="211"/>
      <c r="O49" s="211"/>
      <c r="S49" s="105"/>
      <c r="T49" s="105"/>
    </row>
    <row r="50" spans="2:20" x14ac:dyDescent="1.3">
      <c r="B50" s="211"/>
      <c r="C50" s="211"/>
      <c r="D50" s="211"/>
      <c r="E50" s="211"/>
      <c r="F50" s="211"/>
      <c r="G50" s="211"/>
      <c r="H50" s="211"/>
      <c r="I50" s="211"/>
      <c r="J50" s="211"/>
      <c r="K50" s="211"/>
      <c r="L50" s="211"/>
      <c r="M50" s="211"/>
      <c r="N50" s="211"/>
      <c r="O50" s="211"/>
      <c r="S50" s="105"/>
      <c r="T50" s="105"/>
    </row>
    <row r="51" spans="2:20" x14ac:dyDescent="1.3">
      <c r="B51" s="211"/>
      <c r="C51" s="211"/>
      <c r="D51" s="211"/>
      <c r="E51" s="211"/>
      <c r="F51" s="211"/>
      <c r="G51" s="211"/>
      <c r="H51" s="211"/>
      <c r="I51" s="211"/>
      <c r="J51" s="211"/>
      <c r="K51" s="211"/>
      <c r="L51" s="211"/>
      <c r="M51" s="211"/>
      <c r="N51" s="211"/>
      <c r="O51" s="211"/>
      <c r="S51" s="106"/>
      <c r="T51" s="105"/>
    </row>
    <row r="52" spans="2:20" ht="55.5" customHeight="1" x14ac:dyDescent="1.3"/>
    <row r="53" spans="2:20" x14ac:dyDescent="1.3">
      <c r="B53" s="190" t="s">
        <v>139</v>
      </c>
      <c r="C53" s="191"/>
      <c r="D53" s="191"/>
      <c r="E53" s="191"/>
      <c r="F53" s="191"/>
      <c r="G53" s="191"/>
      <c r="H53" s="191"/>
      <c r="I53" s="191"/>
      <c r="J53" s="191"/>
      <c r="K53" s="191"/>
      <c r="L53" s="191"/>
      <c r="M53" s="191"/>
      <c r="N53" s="191"/>
      <c r="O53" s="191"/>
    </row>
    <row r="54" spans="2:20" x14ac:dyDescent="1.3">
      <c r="B54" s="190"/>
      <c r="C54" s="191"/>
      <c r="D54" s="191"/>
      <c r="E54" s="191"/>
      <c r="F54" s="191"/>
      <c r="G54" s="191"/>
      <c r="H54" s="191"/>
      <c r="I54" s="191"/>
      <c r="J54" s="191"/>
      <c r="K54" s="191"/>
      <c r="L54" s="191"/>
      <c r="M54" s="191"/>
      <c r="N54" s="191"/>
      <c r="O54" s="191"/>
    </row>
    <row r="55" spans="2:20" ht="267" customHeight="1" x14ac:dyDescent="1.3">
      <c r="B55" s="212" t="s">
        <v>140</v>
      </c>
      <c r="C55" s="212"/>
      <c r="D55" s="212"/>
      <c r="E55" s="212"/>
      <c r="F55" s="212"/>
      <c r="G55" s="212"/>
      <c r="H55" s="212"/>
      <c r="I55" s="212"/>
      <c r="J55" s="212"/>
      <c r="K55" s="212"/>
      <c r="L55" s="212"/>
      <c r="M55" s="212"/>
      <c r="N55" s="212"/>
      <c r="O55" s="212"/>
      <c r="T55" s="109"/>
    </row>
    <row r="56" spans="2:20" x14ac:dyDescent="1.3">
      <c r="B56" s="213"/>
      <c r="C56" s="213"/>
      <c r="D56" s="213"/>
      <c r="E56" s="213"/>
      <c r="F56" s="213"/>
      <c r="G56" s="213"/>
      <c r="H56" s="213"/>
      <c r="I56" s="213"/>
      <c r="J56" s="213"/>
      <c r="K56" s="213"/>
      <c r="L56" s="213"/>
      <c r="M56" s="213"/>
      <c r="N56" s="213"/>
      <c r="O56" s="213"/>
    </row>
    <row r="58" spans="2:20" ht="95.25" thickBot="1" x14ac:dyDescent="1.35">
      <c r="B58" s="110"/>
      <c r="C58" s="110"/>
      <c r="D58" s="110"/>
      <c r="E58" s="105"/>
    </row>
    <row r="60" spans="2:20" x14ac:dyDescent="1.3">
      <c r="B60" s="108" t="s">
        <v>141</v>
      </c>
      <c r="C60" s="108"/>
      <c r="D60" s="108"/>
    </row>
    <row r="62" spans="2:20" ht="95.25" thickBot="1" x14ac:dyDescent="1.35">
      <c r="B62" s="110"/>
      <c r="C62" s="110"/>
      <c r="D62" s="110"/>
      <c r="E62" s="110"/>
    </row>
  </sheetData>
  <mergeCells count="10">
    <mergeCell ref="B29:O32"/>
    <mergeCell ref="B35:O38"/>
    <mergeCell ref="B1:O1"/>
    <mergeCell ref="B10:O12"/>
    <mergeCell ref="B15:O17"/>
    <mergeCell ref="S36:S37"/>
    <mergeCell ref="B43:O45"/>
    <mergeCell ref="B49:O51"/>
    <mergeCell ref="B55:O55"/>
    <mergeCell ref="B56:O56"/>
  </mergeCells>
  <pageMargins left="0.7" right="0.7" top="0.75" bottom="0.75" header="0.3" footer="0.3"/>
  <pageSetup paperSize="9" scale="16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6"/>
  <sheetViews>
    <sheetView topLeftCell="A19" zoomScaleNormal="100" workbookViewId="0">
      <selection activeCell="F16" sqref="F16:F17"/>
    </sheetView>
  </sheetViews>
  <sheetFormatPr defaultColWidth="9.140625" defaultRowHeight="15.75" x14ac:dyDescent="0.25"/>
  <cols>
    <col min="1" max="1" width="14" style="35" customWidth="1"/>
    <col min="2" max="2" width="25.140625" style="35" customWidth="1"/>
    <col min="3" max="3" width="24.42578125" style="35" customWidth="1"/>
    <col min="4" max="4" width="17.42578125" style="35" customWidth="1"/>
    <col min="5" max="6" width="20.7109375" style="35" customWidth="1"/>
    <col min="7" max="7" width="22.85546875" style="35" customWidth="1"/>
    <col min="8" max="8" width="17.42578125" style="35" customWidth="1"/>
    <col min="9" max="10" width="9.140625" style="35"/>
    <col min="11" max="11" width="12.7109375" style="35" bestFit="1" customWidth="1"/>
    <col min="12" max="16384" width="9.140625" style="35"/>
  </cols>
  <sheetData>
    <row r="1" spans="1:11" x14ac:dyDescent="0.25">
      <c r="A1" s="1"/>
      <c r="B1" s="33"/>
      <c r="C1" s="33"/>
      <c r="D1" s="33"/>
      <c r="E1" s="33"/>
      <c r="F1" s="43"/>
      <c r="G1" s="43"/>
      <c r="H1" s="33"/>
    </row>
    <row r="2" spans="1:11" x14ac:dyDescent="0.25">
      <c r="A2" s="55" t="s">
        <v>125</v>
      </c>
      <c r="B2" s="41"/>
      <c r="C2" s="41"/>
      <c r="D2" s="41"/>
      <c r="E2" s="41"/>
      <c r="F2" s="41"/>
      <c r="G2" s="41"/>
      <c r="H2" s="58"/>
    </row>
    <row r="3" spans="1:11" x14ac:dyDescent="0.25">
      <c r="A3" s="55" t="s">
        <v>126</v>
      </c>
      <c r="B3" s="41"/>
      <c r="C3" s="41"/>
      <c r="D3" s="41"/>
      <c r="E3" s="41"/>
      <c r="F3" s="41"/>
      <c r="G3" s="41"/>
      <c r="H3" s="58"/>
    </row>
    <row r="4" spans="1:11" x14ac:dyDescent="0.25">
      <c r="A4" s="61" t="s">
        <v>127</v>
      </c>
      <c r="B4" s="62"/>
      <c r="C4" s="62"/>
      <c r="D4" s="62"/>
      <c r="E4" s="62"/>
      <c r="F4" s="62"/>
      <c r="G4" s="62"/>
      <c r="H4" s="58"/>
    </row>
    <row r="5" spans="1:11" ht="30.75" customHeight="1" x14ac:dyDescent="0.25">
      <c r="A5" s="59" t="s">
        <v>0</v>
      </c>
      <c r="B5" s="6" t="s">
        <v>1</v>
      </c>
      <c r="C5" s="6" t="s">
        <v>128</v>
      </c>
      <c r="D5" s="6"/>
      <c r="E5" s="6" t="s">
        <v>129</v>
      </c>
      <c r="F5" s="6"/>
      <c r="G5" s="60">
        <v>4108</v>
      </c>
      <c r="H5" s="67"/>
    </row>
    <row r="6" spans="1:11" ht="33.75" customHeight="1" x14ac:dyDescent="0.25">
      <c r="A6" s="217" t="s">
        <v>130</v>
      </c>
      <c r="B6" s="217"/>
      <c r="C6" s="217"/>
      <c r="D6" s="217"/>
      <c r="E6" s="217"/>
      <c r="F6" s="217"/>
      <c r="G6" s="217"/>
      <c r="H6" s="67"/>
    </row>
    <row r="7" spans="1:11" x14ac:dyDescent="0.25">
      <c r="A7" s="217"/>
      <c r="B7" s="217"/>
      <c r="C7" s="217"/>
      <c r="D7" s="217"/>
      <c r="E7" s="217"/>
      <c r="F7" s="217"/>
      <c r="G7" s="217"/>
      <c r="H7" s="67"/>
    </row>
    <row r="8" spans="1:11" x14ac:dyDescent="0.25">
      <c r="A8" s="33"/>
      <c r="B8" s="33"/>
      <c r="C8" s="33"/>
      <c r="D8" s="33"/>
      <c r="E8" s="33"/>
      <c r="F8" s="43"/>
      <c r="G8" s="43"/>
      <c r="H8" s="33"/>
    </row>
    <row r="9" spans="1:11" x14ac:dyDescent="0.25">
      <c r="A9" s="33"/>
      <c r="B9" s="33"/>
      <c r="C9" s="33"/>
      <c r="D9" s="33"/>
      <c r="E9" s="33"/>
      <c r="F9" s="43"/>
      <c r="G9" s="43"/>
      <c r="H9" s="33"/>
    </row>
    <row r="10" spans="1:11" ht="18.75" x14ac:dyDescent="0.3">
      <c r="A10" s="34" t="s">
        <v>2</v>
      </c>
      <c r="B10" s="33"/>
      <c r="C10" s="33"/>
      <c r="D10" s="33"/>
      <c r="E10" s="33"/>
      <c r="F10" s="43"/>
      <c r="G10" s="43"/>
      <c r="H10" s="33"/>
    </row>
    <row r="11" spans="1:11" ht="19.5" thickBot="1" x14ac:dyDescent="0.35">
      <c r="A11" s="34" t="s">
        <v>3</v>
      </c>
      <c r="B11" s="33"/>
      <c r="C11" s="33"/>
      <c r="D11" s="33"/>
      <c r="E11" s="33"/>
      <c r="F11" s="43"/>
      <c r="G11" s="43"/>
      <c r="H11" s="33"/>
    </row>
    <row r="12" spans="1:11" ht="19.5" customHeight="1" thickBot="1" x14ac:dyDescent="0.3">
      <c r="A12" s="220" t="s">
        <v>0</v>
      </c>
      <c r="B12" s="218" t="s">
        <v>1</v>
      </c>
      <c r="C12" s="223" t="s">
        <v>50</v>
      </c>
      <c r="D12" s="224"/>
      <c r="E12" s="225" t="s">
        <v>44</v>
      </c>
      <c r="F12" s="223" t="s">
        <v>121</v>
      </c>
      <c r="G12" s="224"/>
      <c r="H12" s="218" t="s">
        <v>44</v>
      </c>
    </row>
    <row r="13" spans="1:11" ht="146.25" customHeight="1" thickBot="1" x14ac:dyDescent="0.3">
      <c r="A13" s="221"/>
      <c r="B13" s="222"/>
      <c r="C13" s="45" t="s">
        <v>142</v>
      </c>
      <c r="D13" s="45" t="s">
        <v>45</v>
      </c>
      <c r="E13" s="226"/>
      <c r="F13" s="52" t="s">
        <v>124</v>
      </c>
      <c r="G13" s="52" t="s">
        <v>46</v>
      </c>
      <c r="H13" s="219"/>
    </row>
    <row r="14" spans="1:11" ht="16.5" thickBot="1" x14ac:dyDescent="0.3">
      <c r="A14" s="30">
        <v>1</v>
      </c>
      <c r="B14" s="37">
        <v>2</v>
      </c>
      <c r="C14" s="3">
        <v>3</v>
      </c>
      <c r="D14" s="3">
        <v>5</v>
      </c>
      <c r="E14" s="31">
        <v>6</v>
      </c>
      <c r="F14" s="31">
        <v>7</v>
      </c>
      <c r="G14" s="31">
        <v>8</v>
      </c>
      <c r="H14" s="31">
        <v>9</v>
      </c>
    </row>
    <row r="15" spans="1:11" ht="36" customHeight="1" thickBot="1" x14ac:dyDescent="0.3">
      <c r="A15" s="30">
        <v>11000</v>
      </c>
      <c r="B15" s="37" t="s">
        <v>5</v>
      </c>
      <c r="C15" s="36">
        <v>6806256.6200000001</v>
      </c>
      <c r="D15" s="66">
        <v>6805871.79</v>
      </c>
      <c r="E15" s="36">
        <f>D15/C15*100</f>
        <v>99.994345937547095</v>
      </c>
      <c r="F15" s="36">
        <v>6314803.2800000003</v>
      </c>
      <c r="G15" s="83">
        <v>6185146.0300000003</v>
      </c>
      <c r="H15" s="36">
        <f>G15/F15*100</f>
        <v>97.946772935735851</v>
      </c>
      <c r="K15" s="79"/>
    </row>
    <row r="16" spans="1:11" ht="36" customHeight="1" thickBot="1" x14ac:dyDescent="0.3">
      <c r="A16" s="30">
        <v>13000</v>
      </c>
      <c r="B16" s="31" t="s">
        <v>6</v>
      </c>
      <c r="C16" s="36">
        <v>863656.72</v>
      </c>
      <c r="D16" s="48">
        <v>773577.2</v>
      </c>
      <c r="E16" s="36">
        <f t="shared" ref="E16:E20" si="0">D16/C16*100</f>
        <v>89.569985630401845</v>
      </c>
      <c r="F16" s="36">
        <v>1157000</v>
      </c>
      <c r="G16" s="48">
        <v>842304.89</v>
      </c>
      <c r="H16" s="36">
        <f t="shared" ref="H16:H20" si="1">G16/F16*100</f>
        <v>72.800768366464993</v>
      </c>
    </row>
    <row r="17" spans="1:11" ht="36" customHeight="1" thickBot="1" x14ac:dyDescent="0.3">
      <c r="A17" s="30">
        <v>13200</v>
      </c>
      <c r="B17" s="31" t="s">
        <v>7</v>
      </c>
      <c r="C17" s="36">
        <v>170932.99</v>
      </c>
      <c r="D17" s="48">
        <v>170932.99</v>
      </c>
      <c r="E17" s="36">
        <f t="shared" si="0"/>
        <v>100</v>
      </c>
      <c r="F17" s="36">
        <f>195000+5000</f>
        <v>200000</v>
      </c>
      <c r="G17" s="48">
        <v>166385.5</v>
      </c>
      <c r="H17" s="36">
        <f t="shared" si="1"/>
        <v>83.192750000000004</v>
      </c>
    </row>
    <row r="18" spans="1:11" ht="36" customHeight="1" thickBot="1" x14ac:dyDescent="0.3">
      <c r="A18" s="30">
        <v>21000</v>
      </c>
      <c r="B18" s="37" t="s">
        <v>8</v>
      </c>
      <c r="C18" s="36">
        <v>9800</v>
      </c>
      <c r="D18" s="48">
        <v>9800</v>
      </c>
      <c r="E18" s="36">
        <f t="shared" si="0"/>
        <v>100</v>
      </c>
      <c r="F18" s="36">
        <v>70000</v>
      </c>
      <c r="G18" s="48">
        <v>16740.439999999999</v>
      </c>
      <c r="H18" s="36">
        <f t="shared" si="1"/>
        <v>23.914914285714282</v>
      </c>
    </row>
    <row r="19" spans="1:11" ht="36" customHeight="1" thickBot="1" x14ac:dyDescent="0.3">
      <c r="A19" s="30">
        <v>30000</v>
      </c>
      <c r="B19" s="31" t="s">
        <v>9</v>
      </c>
      <c r="C19" s="36">
        <v>549882</v>
      </c>
      <c r="D19" s="48">
        <v>323121.82</v>
      </c>
      <c r="E19" s="36">
        <f t="shared" si="0"/>
        <v>58.762028944391709</v>
      </c>
      <c r="F19" s="36">
        <v>230000</v>
      </c>
      <c r="G19" s="48">
        <v>1210</v>
      </c>
      <c r="H19" s="36">
        <f t="shared" si="1"/>
        <v>0.5260869565217392</v>
      </c>
    </row>
    <row r="20" spans="1:11" ht="36" customHeight="1" thickBot="1" x14ac:dyDescent="0.3">
      <c r="A20" s="30"/>
      <c r="B20" s="31" t="s">
        <v>10</v>
      </c>
      <c r="C20" s="42">
        <f>SUM(C15:C19)</f>
        <v>8400528.3300000001</v>
      </c>
      <c r="D20" s="54">
        <f>SUM(D15:D19)</f>
        <v>8083303.8000000007</v>
      </c>
      <c r="E20" s="36">
        <f t="shared" si="0"/>
        <v>96.223755012323139</v>
      </c>
      <c r="F20" s="42">
        <f>SUM(F15:F19)</f>
        <v>7971803.2800000003</v>
      </c>
      <c r="G20" s="54">
        <f>SUM(G15:G19)</f>
        <v>7211786.8600000003</v>
      </c>
      <c r="H20" s="36">
        <f t="shared" si="1"/>
        <v>90.466191985610564</v>
      </c>
    </row>
    <row r="21" spans="1:11" x14ac:dyDescent="0.25">
      <c r="K21" s="47"/>
    </row>
    <row r="22" spans="1:11" x14ac:dyDescent="0.25">
      <c r="G22" s="80"/>
      <c r="H22" s="80"/>
    </row>
    <row r="23" spans="1:11" x14ac:dyDescent="0.25">
      <c r="G23" s="81"/>
      <c r="H23" s="81"/>
    </row>
    <row r="24" spans="1:11" x14ac:dyDescent="0.25">
      <c r="G24" s="81"/>
      <c r="H24" s="80"/>
    </row>
    <row r="25" spans="1:11" x14ac:dyDescent="0.25">
      <c r="G25" s="80"/>
      <c r="H25" s="82"/>
    </row>
    <row r="26" spans="1:11" x14ac:dyDescent="0.25">
      <c r="G26" s="64"/>
    </row>
    <row r="28" spans="1:11" x14ac:dyDescent="0.25">
      <c r="G28" s="47"/>
      <c r="H28" s="47"/>
    </row>
    <row r="32" spans="1:11" x14ac:dyDescent="0.25">
      <c r="H32" s="47"/>
    </row>
    <row r="36" spans="7:7" x14ac:dyDescent="0.25">
      <c r="G36" s="47"/>
    </row>
  </sheetData>
  <mergeCells count="7">
    <mergeCell ref="A6:G7"/>
    <mergeCell ref="H12:H13"/>
    <mergeCell ref="A12:A13"/>
    <mergeCell ref="B12:B13"/>
    <mergeCell ref="C12:D12"/>
    <mergeCell ref="E12:E13"/>
    <mergeCell ref="F12:G12"/>
  </mergeCells>
  <pageMargins left="0.7" right="0.7" top="0.75" bottom="0.75" header="0.3" footer="0.3"/>
  <pageSetup scale="6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4"/>
  <sheetViews>
    <sheetView view="pageBreakPreview" zoomScale="75" zoomScaleNormal="100" zoomScaleSheetLayoutView="75" workbookViewId="0">
      <selection activeCell="G94" sqref="G94"/>
    </sheetView>
  </sheetViews>
  <sheetFormatPr defaultColWidth="9.140625" defaultRowHeight="23.25" x14ac:dyDescent="0.35"/>
  <cols>
    <col min="1" max="1" width="9.140625" style="75"/>
    <col min="2" max="2" width="11.42578125" style="75" customWidth="1"/>
    <col min="3" max="3" width="67.5703125" style="75" customWidth="1"/>
    <col min="4" max="8" width="41.85546875" style="75" customWidth="1"/>
    <col min="9" max="9" width="46" style="75" customWidth="1"/>
    <col min="10" max="16384" width="9.140625" style="75"/>
  </cols>
  <sheetData>
    <row r="2" spans="2:9" ht="24" thickBot="1" x14ac:dyDescent="0.4"/>
    <row r="3" spans="2:9" x14ac:dyDescent="0.35">
      <c r="B3" s="111"/>
      <c r="C3" s="112" t="s">
        <v>131</v>
      </c>
      <c r="D3" s="112"/>
      <c r="E3" s="112"/>
      <c r="F3" s="112"/>
      <c r="G3" s="113"/>
      <c r="H3" s="113"/>
      <c r="I3" s="113"/>
    </row>
    <row r="4" spans="2:9" ht="49.5" customHeight="1" x14ac:dyDescent="0.35">
      <c r="B4" s="114">
        <v>13000</v>
      </c>
      <c r="C4" s="115" t="s">
        <v>132</v>
      </c>
      <c r="D4" s="115" t="s">
        <v>122</v>
      </c>
      <c r="E4" s="115" t="s">
        <v>145</v>
      </c>
      <c r="F4" s="115" t="s">
        <v>4</v>
      </c>
      <c r="G4" s="115" t="s">
        <v>142</v>
      </c>
      <c r="H4" s="115" t="s">
        <v>147</v>
      </c>
      <c r="I4" s="115" t="s">
        <v>4</v>
      </c>
    </row>
    <row r="5" spans="2:9" ht="30" customHeight="1" x14ac:dyDescent="0.35">
      <c r="B5" s="114">
        <v>13100</v>
      </c>
      <c r="C5" s="115" t="s">
        <v>53</v>
      </c>
      <c r="D5" s="116">
        <f>D6+D7+D8+D9+D10</f>
        <v>370410</v>
      </c>
      <c r="E5" s="117">
        <f>E6+E7+E8+E9+E10</f>
        <v>321767.99</v>
      </c>
      <c r="F5" s="118">
        <f>E5/D5*100</f>
        <v>86.86806241732134</v>
      </c>
      <c r="G5" s="117">
        <f>G6+G7+G8+G9+G10</f>
        <v>92497.2</v>
      </c>
      <c r="H5" s="119">
        <f>H6+H7+H8+H9+H10</f>
        <v>61258.030000000006</v>
      </c>
      <c r="I5" s="120">
        <f>H5/G5</f>
        <v>0.66226902003520116</v>
      </c>
    </row>
    <row r="6" spans="2:9" ht="30" customHeight="1" x14ac:dyDescent="0.35">
      <c r="B6" s="121">
        <v>13130</v>
      </c>
      <c r="C6" s="122" t="s">
        <v>54</v>
      </c>
      <c r="D6" s="123">
        <v>10000</v>
      </c>
      <c r="E6" s="123">
        <f>3720+1228+533.5</f>
        <v>5481.5</v>
      </c>
      <c r="F6" s="118">
        <f t="shared" ref="F6:F10" si="0">E6/D6*100</f>
        <v>54.815000000000005</v>
      </c>
      <c r="G6" s="123">
        <f>240+54.4</f>
        <v>294.39999999999998</v>
      </c>
      <c r="H6" s="124">
        <v>294.39999999999998</v>
      </c>
      <c r="I6" s="120">
        <f t="shared" ref="I6:I10" si="1">H6/G6</f>
        <v>1</v>
      </c>
    </row>
    <row r="7" spans="2:9" ht="30" customHeight="1" x14ac:dyDescent="0.35">
      <c r="B7" s="121">
        <v>13140</v>
      </c>
      <c r="C7" s="122" t="s">
        <v>55</v>
      </c>
      <c r="D7" s="123">
        <v>125410</v>
      </c>
      <c r="E7" s="123">
        <v>99077.94</v>
      </c>
      <c r="F7" s="118">
        <f t="shared" si="0"/>
        <v>79.003221433697476</v>
      </c>
      <c r="G7" s="123">
        <f>32270-109.2</f>
        <v>32160.799999999999</v>
      </c>
      <c r="H7" s="124">
        <v>17918.150000000001</v>
      </c>
      <c r="I7" s="120">
        <f t="shared" si="1"/>
        <v>0.55714254620531833</v>
      </c>
    </row>
    <row r="8" spans="2:9" ht="30" customHeight="1" x14ac:dyDescent="0.35">
      <c r="B8" s="121">
        <v>13141</v>
      </c>
      <c r="C8" s="73" t="s">
        <v>56</v>
      </c>
      <c r="D8" s="123">
        <v>140000</v>
      </c>
      <c r="E8" s="125">
        <v>127183.75</v>
      </c>
      <c r="F8" s="118">
        <f t="shared" si="0"/>
        <v>90.845535714285717</v>
      </c>
      <c r="G8" s="125">
        <v>33033</v>
      </c>
      <c r="H8" s="126">
        <v>24589.13</v>
      </c>
      <c r="I8" s="120">
        <f t="shared" si="1"/>
        <v>0.74438077074440712</v>
      </c>
    </row>
    <row r="9" spans="2:9" ht="30" customHeight="1" x14ac:dyDescent="0.35">
      <c r="B9" s="121">
        <v>13142</v>
      </c>
      <c r="C9" s="73" t="s">
        <v>57</v>
      </c>
      <c r="D9" s="123">
        <v>85000</v>
      </c>
      <c r="E9" s="125">
        <v>82114.33</v>
      </c>
      <c r="F9" s="118">
        <f t="shared" si="0"/>
        <v>96.605094117647056</v>
      </c>
      <c r="G9" s="125">
        <v>26009</v>
      </c>
      <c r="H9" s="126">
        <v>17565.419999999998</v>
      </c>
      <c r="I9" s="120">
        <f t="shared" si="1"/>
        <v>0.67535929870429456</v>
      </c>
    </row>
    <row r="10" spans="2:9" ht="30" customHeight="1" thickBot="1" x14ac:dyDescent="0.4">
      <c r="B10" s="127">
        <v>13143</v>
      </c>
      <c r="C10" s="128" t="s">
        <v>58</v>
      </c>
      <c r="D10" s="123">
        <v>10000</v>
      </c>
      <c r="E10" s="129">
        <v>7910.47</v>
      </c>
      <c r="F10" s="118">
        <f t="shared" si="0"/>
        <v>79.104700000000008</v>
      </c>
      <c r="G10" s="129">
        <v>1000</v>
      </c>
      <c r="H10" s="130">
        <v>890.93</v>
      </c>
      <c r="I10" s="131">
        <f t="shared" si="1"/>
        <v>0.89093</v>
      </c>
    </row>
    <row r="11" spans="2:9" ht="49.5" customHeight="1" x14ac:dyDescent="0.35">
      <c r="B11" s="132"/>
      <c r="C11" s="133"/>
      <c r="D11" s="133"/>
      <c r="E11" s="133"/>
      <c r="F11" s="133"/>
      <c r="G11" s="133"/>
      <c r="H11" s="133"/>
      <c r="I11" s="133"/>
    </row>
    <row r="12" spans="2:9" ht="24" customHeight="1" x14ac:dyDescent="0.35">
      <c r="B12" s="115">
        <v>13200</v>
      </c>
      <c r="C12" s="115" t="s">
        <v>59</v>
      </c>
      <c r="D12" s="117">
        <f>D13+D14+D15+D16+D17</f>
        <v>200000</v>
      </c>
      <c r="E12" s="117">
        <f>E13+E14+E15+E16+E17</f>
        <v>166385.49999999997</v>
      </c>
      <c r="F12" s="118">
        <f>E12/D12*100</f>
        <v>83.192749999999975</v>
      </c>
      <c r="G12" s="117">
        <f>G13+G14+G15+G16+G17</f>
        <v>170932.99000000002</v>
      </c>
      <c r="H12" s="117">
        <f>H13+H14+H15+H16+H17</f>
        <v>170932.99000000002</v>
      </c>
      <c r="I12" s="120">
        <f>H12/G12</f>
        <v>1</v>
      </c>
    </row>
    <row r="13" spans="2:9" ht="24" customHeight="1" x14ac:dyDescent="0.35">
      <c r="B13" s="122">
        <v>13210</v>
      </c>
      <c r="C13" s="122" t="s">
        <v>60</v>
      </c>
      <c r="D13" s="123">
        <v>86600</v>
      </c>
      <c r="E13" s="123">
        <v>64244</v>
      </c>
      <c r="F13" s="118">
        <f t="shared" ref="F13:F17" si="2">E13/D13*100</f>
        <v>74.184757505773675</v>
      </c>
      <c r="G13" s="123">
        <v>68390.009999999995</v>
      </c>
      <c r="H13" s="123">
        <v>68390.009999999995</v>
      </c>
      <c r="I13" s="120">
        <f t="shared" ref="I13:I19" si="3">H13/G13</f>
        <v>1</v>
      </c>
    </row>
    <row r="14" spans="2:9" ht="24" customHeight="1" x14ac:dyDescent="0.35">
      <c r="B14" s="122">
        <v>13220</v>
      </c>
      <c r="C14" s="122" t="s">
        <v>61</v>
      </c>
      <c r="D14" s="123">
        <v>8600</v>
      </c>
      <c r="E14" s="123">
        <v>5277.42</v>
      </c>
      <c r="F14" s="118">
        <f t="shared" si="2"/>
        <v>61.365348837209297</v>
      </c>
      <c r="G14" s="123">
        <v>4293.01</v>
      </c>
      <c r="H14" s="123">
        <v>4293.01</v>
      </c>
      <c r="I14" s="120">
        <f t="shared" si="3"/>
        <v>1</v>
      </c>
    </row>
    <row r="15" spans="2:9" ht="24" customHeight="1" x14ac:dyDescent="0.35">
      <c r="B15" s="122">
        <v>13230</v>
      </c>
      <c r="C15" s="122" t="s">
        <v>62</v>
      </c>
      <c r="D15" s="123">
        <v>6200</v>
      </c>
      <c r="E15" s="123">
        <v>2980.15</v>
      </c>
      <c r="F15" s="118">
        <f t="shared" si="2"/>
        <v>48.066935483870971</v>
      </c>
      <c r="G15" s="123">
        <v>2980.16</v>
      </c>
      <c r="H15" s="123">
        <v>2980.16</v>
      </c>
      <c r="I15" s="120">
        <f t="shared" si="3"/>
        <v>1</v>
      </c>
    </row>
    <row r="16" spans="2:9" ht="24" customHeight="1" x14ac:dyDescent="0.35">
      <c r="B16" s="122">
        <v>13240</v>
      </c>
      <c r="C16" s="122" t="s">
        <v>63</v>
      </c>
      <c r="D16" s="123">
        <v>73000</v>
      </c>
      <c r="E16" s="123">
        <v>71348.899999999994</v>
      </c>
      <c r="F16" s="118">
        <f t="shared" si="2"/>
        <v>97.73821917808219</v>
      </c>
      <c r="G16" s="123">
        <v>72105.27</v>
      </c>
      <c r="H16" s="123">
        <v>72105.27</v>
      </c>
      <c r="I16" s="120">
        <f t="shared" si="3"/>
        <v>1</v>
      </c>
    </row>
    <row r="17" spans="2:9" ht="24" customHeight="1" x14ac:dyDescent="0.35">
      <c r="B17" s="122">
        <v>13250</v>
      </c>
      <c r="C17" s="122" t="s">
        <v>64</v>
      </c>
      <c r="D17" s="123">
        <v>25600</v>
      </c>
      <c r="E17" s="123">
        <v>22535.03</v>
      </c>
      <c r="F17" s="118">
        <f t="shared" si="2"/>
        <v>88.027460937499995</v>
      </c>
      <c r="G17" s="123">
        <v>23164.54</v>
      </c>
      <c r="H17" s="123">
        <v>23164.54</v>
      </c>
      <c r="I17" s="120">
        <f t="shared" si="3"/>
        <v>1</v>
      </c>
    </row>
    <row r="18" spans="2:9" ht="49.5" customHeight="1" x14ac:dyDescent="0.35">
      <c r="H18" s="76"/>
      <c r="I18" s="134"/>
    </row>
    <row r="19" spans="2:9" ht="29.25" customHeight="1" x14ac:dyDescent="0.35">
      <c r="B19" s="115">
        <v>13300</v>
      </c>
      <c r="C19" s="115" t="s">
        <v>65</v>
      </c>
      <c r="D19" s="117">
        <f>D20+D21+D22</f>
        <v>63000</v>
      </c>
      <c r="E19" s="117">
        <f>E21+E22</f>
        <v>54563.28</v>
      </c>
      <c r="F19" s="118">
        <f>E19/D19*100</f>
        <v>86.608380952380941</v>
      </c>
      <c r="G19" s="117">
        <f>G20+G21+G22+G23</f>
        <v>55425.18</v>
      </c>
      <c r="H19" s="117">
        <f>H20+H21+H22</f>
        <v>55425.18</v>
      </c>
      <c r="I19" s="120">
        <f t="shared" si="3"/>
        <v>1</v>
      </c>
    </row>
    <row r="20" spans="2:9" ht="29.25" customHeight="1" x14ac:dyDescent="0.35">
      <c r="B20" s="122">
        <v>13310</v>
      </c>
      <c r="C20" s="122" t="s">
        <v>66</v>
      </c>
      <c r="D20" s="123">
        <v>2000</v>
      </c>
      <c r="E20" s="135"/>
      <c r="F20" s="118">
        <f t="shared" ref="F20:F22" si="4">E20/D20*100</f>
        <v>0</v>
      </c>
      <c r="G20" s="123"/>
      <c r="H20" s="75">
        <v>0</v>
      </c>
      <c r="I20" s="120"/>
    </row>
    <row r="21" spans="2:9" ht="29.25" customHeight="1" x14ac:dyDescent="0.35">
      <c r="B21" s="122">
        <v>13320</v>
      </c>
      <c r="C21" s="122" t="s">
        <v>67</v>
      </c>
      <c r="D21" s="123">
        <v>60000</v>
      </c>
      <c r="E21" s="123">
        <v>54480.58</v>
      </c>
      <c r="F21" s="118">
        <f t="shared" si="4"/>
        <v>90.800966666666667</v>
      </c>
      <c r="G21" s="123">
        <v>55315.98</v>
      </c>
      <c r="H21" s="123">
        <v>55315.98</v>
      </c>
      <c r="I21" s="120">
        <f>H21/G21</f>
        <v>1</v>
      </c>
    </row>
    <row r="22" spans="2:9" ht="29.25" customHeight="1" x14ac:dyDescent="0.35">
      <c r="B22" s="122">
        <v>13330</v>
      </c>
      <c r="C22" s="122" t="s">
        <v>68</v>
      </c>
      <c r="D22" s="123">
        <v>1000</v>
      </c>
      <c r="E22" s="122">
        <v>82.7</v>
      </c>
      <c r="F22" s="118">
        <f t="shared" si="4"/>
        <v>8.2700000000000014</v>
      </c>
      <c r="G22" s="123">
        <v>109.2</v>
      </c>
      <c r="H22" s="122">
        <v>109.2</v>
      </c>
      <c r="I22" s="120"/>
    </row>
    <row r="23" spans="2:9" ht="29.25" customHeight="1" x14ac:dyDescent="0.35">
      <c r="B23" s="122">
        <v>13340</v>
      </c>
      <c r="C23" s="122" t="s">
        <v>69</v>
      </c>
      <c r="D23" s="122"/>
      <c r="E23" s="122"/>
      <c r="F23" s="118">
        <v>0</v>
      </c>
      <c r="G23" s="123">
        <v>0</v>
      </c>
      <c r="H23" s="122"/>
      <c r="I23" s="120"/>
    </row>
    <row r="24" spans="2:9" ht="49.5" customHeight="1" x14ac:dyDescent="0.35">
      <c r="B24" s="136"/>
      <c r="C24" s="137"/>
      <c r="D24" s="137"/>
      <c r="E24" s="137"/>
      <c r="F24" s="137"/>
      <c r="G24" s="137"/>
      <c r="H24" s="137"/>
      <c r="I24" s="133"/>
    </row>
    <row r="25" spans="2:9" ht="26.25" customHeight="1" x14ac:dyDescent="0.35">
      <c r="B25" s="115">
        <v>13400</v>
      </c>
      <c r="C25" s="115" t="s">
        <v>70</v>
      </c>
      <c r="D25" s="117">
        <f>D26+D29+D30+D31</f>
        <v>140000</v>
      </c>
      <c r="E25" s="117">
        <f>E29+E30+E31</f>
        <v>37500.54</v>
      </c>
      <c r="F25" s="118">
        <f>E25/D25*100</f>
        <v>26.786100000000001</v>
      </c>
      <c r="G25" s="117">
        <f>G26+G27+G28+G29+G30+G31+G32+G33</f>
        <v>176405.09</v>
      </c>
      <c r="H25" s="117">
        <f>H29+H30+H31</f>
        <v>159027.69</v>
      </c>
      <c r="I25" s="120">
        <f>H25/G25</f>
        <v>0.901491504581869</v>
      </c>
    </row>
    <row r="26" spans="2:9" ht="26.25" customHeight="1" x14ac:dyDescent="0.35">
      <c r="B26" s="122">
        <v>13410</v>
      </c>
      <c r="C26" s="122" t="s">
        <v>71</v>
      </c>
      <c r="D26" s="123">
        <v>5000</v>
      </c>
      <c r="E26" s="123"/>
      <c r="F26" s="118">
        <f t="shared" ref="F26:F31" si="5">E26/D26*100</f>
        <v>0</v>
      </c>
      <c r="G26" s="123">
        <v>0</v>
      </c>
      <c r="H26" s="123"/>
      <c r="I26" s="120" t="e">
        <f t="shared" ref="I26:I31" si="6">H26/G26</f>
        <v>#DIV/0!</v>
      </c>
    </row>
    <row r="27" spans="2:9" ht="26.25" customHeight="1" x14ac:dyDescent="0.35">
      <c r="B27" s="122">
        <v>13420</v>
      </c>
      <c r="C27" s="122" t="s">
        <v>72</v>
      </c>
      <c r="D27" s="77"/>
      <c r="E27" s="123"/>
      <c r="F27" s="118">
        <v>0</v>
      </c>
      <c r="G27" s="123">
        <v>0</v>
      </c>
      <c r="H27" s="123"/>
      <c r="I27" s="120"/>
    </row>
    <row r="28" spans="2:9" ht="26.25" customHeight="1" x14ac:dyDescent="0.35">
      <c r="B28" s="122">
        <v>13430</v>
      </c>
      <c r="C28" s="122" t="s">
        <v>73</v>
      </c>
      <c r="D28" s="123"/>
      <c r="E28" s="123"/>
      <c r="F28" s="118">
        <v>0</v>
      </c>
      <c r="G28" s="123">
        <v>0</v>
      </c>
      <c r="H28" s="123"/>
      <c r="I28" s="120"/>
    </row>
    <row r="29" spans="2:9" ht="44.25" customHeight="1" x14ac:dyDescent="0.35">
      <c r="B29" s="122">
        <v>13440</v>
      </c>
      <c r="C29" s="122" t="s">
        <v>74</v>
      </c>
      <c r="D29" s="138">
        <v>30000</v>
      </c>
      <c r="E29" s="123">
        <v>2070</v>
      </c>
      <c r="F29" s="118">
        <f t="shared" si="5"/>
        <v>6.9</v>
      </c>
      <c r="G29" s="123">
        <v>16653</v>
      </c>
      <c r="H29" s="123">
        <v>13653</v>
      </c>
      <c r="I29" s="120">
        <f t="shared" si="6"/>
        <v>0.81985227886867229</v>
      </c>
    </row>
    <row r="30" spans="2:9" ht="26.25" customHeight="1" x14ac:dyDescent="0.35">
      <c r="B30" s="122">
        <v>13450</v>
      </c>
      <c r="C30" s="122" t="s">
        <v>75</v>
      </c>
      <c r="D30" s="123">
        <v>5000</v>
      </c>
      <c r="E30" s="123">
        <v>3900</v>
      </c>
      <c r="F30" s="118">
        <f t="shared" si="5"/>
        <v>78</v>
      </c>
      <c r="G30" s="123">
        <v>7286</v>
      </c>
      <c r="H30" s="123">
        <v>7060.53</v>
      </c>
      <c r="I30" s="120">
        <f t="shared" si="6"/>
        <v>0.96905435080977209</v>
      </c>
    </row>
    <row r="31" spans="2:9" ht="26.25" customHeight="1" x14ac:dyDescent="0.35">
      <c r="B31" s="122">
        <v>13460</v>
      </c>
      <c r="C31" s="122" t="s">
        <v>76</v>
      </c>
      <c r="D31" s="123">
        <v>100000</v>
      </c>
      <c r="E31" s="123">
        <v>31530.54</v>
      </c>
      <c r="F31" s="118">
        <f t="shared" si="5"/>
        <v>31.530540000000002</v>
      </c>
      <c r="G31" s="123">
        <v>152466.09</v>
      </c>
      <c r="H31" s="123">
        <v>138314.16</v>
      </c>
      <c r="I31" s="120">
        <f t="shared" si="6"/>
        <v>0.907179819460183</v>
      </c>
    </row>
    <row r="32" spans="2:9" ht="26.25" customHeight="1" x14ac:dyDescent="0.35">
      <c r="B32" s="122">
        <v>13470</v>
      </c>
      <c r="C32" s="122" t="s">
        <v>77</v>
      </c>
      <c r="D32" s="122"/>
      <c r="E32" s="122"/>
      <c r="F32" s="122"/>
      <c r="G32" s="123">
        <v>0</v>
      </c>
      <c r="H32" s="123"/>
      <c r="I32" s="117"/>
    </row>
    <row r="33" spans="2:9" ht="26.25" customHeight="1" x14ac:dyDescent="0.35">
      <c r="B33" s="122">
        <v>13780</v>
      </c>
      <c r="C33" s="122" t="s">
        <v>78</v>
      </c>
      <c r="D33" s="122"/>
      <c r="E33" s="122"/>
      <c r="F33" s="122"/>
      <c r="G33" s="123"/>
      <c r="H33" s="122"/>
      <c r="I33" s="117"/>
    </row>
    <row r="34" spans="2:9" ht="49.5" customHeight="1" x14ac:dyDescent="0.35">
      <c r="C34" s="133"/>
      <c r="D34" s="133"/>
      <c r="E34" s="133"/>
      <c r="F34" s="133"/>
      <c r="G34" s="133"/>
      <c r="H34" s="133"/>
      <c r="I34" s="133"/>
    </row>
    <row r="35" spans="2:9" ht="41.25" customHeight="1" x14ac:dyDescent="0.35">
      <c r="B35" s="139">
        <v>1350</v>
      </c>
      <c r="C35" s="68" t="s">
        <v>79</v>
      </c>
      <c r="D35" s="140">
        <f>D36+D38+D42+D43</f>
        <v>45000</v>
      </c>
      <c r="E35" s="68">
        <f>E42</f>
        <v>959.9</v>
      </c>
      <c r="F35" s="69">
        <f>E35/D35*100</f>
        <v>2.133111111111111</v>
      </c>
      <c r="G35" s="72">
        <f>G36+G37+G38+G39+G40+G41+G42+G43</f>
        <v>35163.449999999997</v>
      </c>
      <c r="H35" s="72">
        <f>H36+H38+H42+H43</f>
        <v>34173.449999999997</v>
      </c>
      <c r="I35" s="141">
        <f>H35/G35</f>
        <v>0.9718457659871258</v>
      </c>
    </row>
    <row r="36" spans="2:9" ht="19.5" customHeight="1" x14ac:dyDescent="0.35">
      <c r="B36" s="142">
        <v>13501</v>
      </c>
      <c r="C36" s="70" t="s">
        <v>80</v>
      </c>
      <c r="D36" s="143">
        <v>10000</v>
      </c>
      <c r="E36" s="70"/>
      <c r="F36" s="69">
        <f t="shared" ref="F36:F42" si="7">E36/D36*100</f>
        <v>0</v>
      </c>
      <c r="G36" s="71"/>
      <c r="H36" s="144"/>
      <c r="I36" s="141"/>
    </row>
    <row r="37" spans="2:9" ht="19.5" customHeight="1" x14ac:dyDescent="0.35">
      <c r="B37" s="142">
        <v>13502</v>
      </c>
      <c r="C37" s="70" t="s">
        <v>81</v>
      </c>
      <c r="D37" s="143"/>
      <c r="E37" s="70"/>
      <c r="F37" s="69">
        <v>0</v>
      </c>
      <c r="G37" s="71"/>
      <c r="H37" s="144"/>
      <c r="I37" s="141"/>
    </row>
    <row r="38" spans="2:9" ht="19.5" customHeight="1" x14ac:dyDescent="0.35">
      <c r="B38" s="142">
        <v>13503</v>
      </c>
      <c r="C38" s="70" t="s">
        <v>82</v>
      </c>
      <c r="D38" s="143">
        <v>15000</v>
      </c>
      <c r="E38" s="70"/>
      <c r="F38" s="69">
        <v>0</v>
      </c>
      <c r="G38" s="71"/>
      <c r="H38" s="145"/>
      <c r="I38" s="141"/>
    </row>
    <row r="39" spans="2:9" ht="19.5" customHeight="1" x14ac:dyDescent="0.35">
      <c r="B39" s="142">
        <v>13504</v>
      </c>
      <c r="C39" s="70" t="s">
        <v>83</v>
      </c>
      <c r="D39" s="143"/>
      <c r="E39" s="70"/>
      <c r="F39" s="69">
        <v>0</v>
      </c>
      <c r="G39" s="71">
        <v>0</v>
      </c>
      <c r="H39" s="145"/>
      <c r="I39" s="141"/>
    </row>
    <row r="40" spans="2:9" ht="19.5" customHeight="1" x14ac:dyDescent="0.35">
      <c r="B40" s="142">
        <v>13505</v>
      </c>
      <c r="C40" s="70" t="s">
        <v>84</v>
      </c>
      <c r="D40" s="143"/>
      <c r="E40" s="70"/>
      <c r="F40" s="69">
        <v>0</v>
      </c>
      <c r="G40" s="71">
        <v>0</v>
      </c>
      <c r="H40" s="145"/>
      <c r="I40" s="141"/>
    </row>
    <row r="41" spans="2:9" ht="19.5" customHeight="1" x14ac:dyDescent="0.35">
      <c r="B41" s="142">
        <v>13508</v>
      </c>
      <c r="C41" s="70" t="s">
        <v>85</v>
      </c>
      <c r="D41" s="143"/>
      <c r="E41" s="70"/>
      <c r="F41" s="69">
        <v>0</v>
      </c>
      <c r="G41" s="71">
        <v>0</v>
      </c>
      <c r="H41" s="145"/>
      <c r="I41" s="141"/>
    </row>
    <row r="42" spans="2:9" ht="19.5" customHeight="1" x14ac:dyDescent="0.35">
      <c r="B42" s="142">
        <v>13509</v>
      </c>
      <c r="C42" s="70" t="s">
        <v>86</v>
      </c>
      <c r="D42" s="143">
        <v>20000</v>
      </c>
      <c r="E42" s="70">
        <v>959.9</v>
      </c>
      <c r="F42" s="69">
        <f t="shared" si="7"/>
        <v>4.7994999999999992</v>
      </c>
      <c r="G42" s="71">
        <v>24483.95</v>
      </c>
      <c r="H42" s="71">
        <v>24483.95</v>
      </c>
      <c r="I42" s="141">
        <f t="shared" ref="I42:I43" si="8">H42/G42</f>
        <v>1</v>
      </c>
    </row>
    <row r="43" spans="2:9" ht="19.5" customHeight="1" x14ac:dyDescent="0.35">
      <c r="B43" s="142">
        <v>13510</v>
      </c>
      <c r="C43" s="70" t="s">
        <v>87</v>
      </c>
      <c r="D43" s="71"/>
      <c r="E43" s="70"/>
      <c r="F43" s="69"/>
      <c r="G43" s="71">
        <v>10679.5</v>
      </c>
      <c r="H43" s="71">
        <v>9689.5</v>
      </c>
      <c r="I43" s="141">
        <f t="shared" si="8"/>
        <v>0.90729903085350438</v>
      </c>
    </row>
    <row r="44" spans="2:9" ht="49.5" customHeight="1" x14ac:dyDescent="0.35">
      <c r="B44" s="146"/>
      <c r="C44" s="147"/>
      <c r="D44" s="147"/>
      <c r="E44" s="147"/>
      <c r="F44" s="147"/>
      <c r="G44" s="147"/>
      <c r="H44" s="147"/>
      <c r="I44" s="147"/>
    </row>
    <row r="45" spans="2:9" ht="49.5" customHeight="1" x14ac:dyDescent="0.35">
      <c r="B45" s="139">
        <v>1360</v>
      </c>
      <c r="C45" s="68" t="s">
        <v>88</v>
      </c>
      <c r="D45" s="140">
        <f>D46+D47+D48</f>
        <v>48000</v>
      </c>
      <c r="E45" s="72">
        <f>E46+E48</f>
        <v>27384.639999999999</v>
      </c>
      <c r="F45" s="69">
        <f>E45/D45*100</f>
        <v>57.051333333333332</v>
      </c>
      <c r="G45" s="72">
        <f>G46+G47+G48</f>
        <v>58553.75</v>
      </c>
      <c r="H45" s="72">
        <f>H46+H48</f>
        <v>44654.73</v>
      </c>
      <c r="I45" s="141">
        <f>H45/G45</f>
        <v>0.76262801272335257</v>
      </c>
    </row>
    <row r="46" spans="2:9" ht="22.5" customHeight="1" x14ac:dyDescent="0.35">
      <c r="B46" s="142">
        <v>13610</v>
      </c>
      <c r="C46" s="70" t="s">
        <v>89</v>
      </c>
      <c r="D46" s="71">
        <v>45000</v>
      </c>
      <c r="E46" s="71">
        <v>25350.44</v>
      </c>
      <c r="F46" s="69">
        <f t="shared" ref="F46:F48" si="9">E46/D46*100</f>
        <v>56.334311111111113</v>
      </c>
      <c r="G46" s="71">
        <v>57789.75</v>
      </c>
      <c r="H46" s="71">
        <v>43890.73</v>
      </c>
      <c r="I46" s="141">
        <f t="shared" ref="I46" si="10">H46/G46</f>
        <v>0.75948987493456888</v>
      </c>
    </row>
    <row r="47" spans="2:9" ht="22.5" customHeight="1" x14ac:dyDescent="0.35">
      <c r="B47" s="142">
        <v>13640</v>
      </c>
      <c r="C47" s="70" t="s">
        <v>90</v>
      </c>
      <c r="D47" s="71">
        <v>0</v>
      </c>
      <c r="E47" s="71"/>
      <c r="F47" s="69"/>
      <c r="G47" s="71">
        <v>0</v>
      </c>
      <c r="H47" s="71"/>
      <c r="I47" s="141"/>
    </row>
    <row r="48" spans="2:9" ht="22.5" customHeight="1" x14ac:dyDescent="0.35">
      <c r="B48" s="142">
        <v>13660</v>
      </c>
      <c r="C48" s="70" t="s">
        <v>91</v>
      </c>
      <c r="D48" s="71">
        <v>3000</v>
      </c>
      <c r="E48" s="71">
        <v>2034.2</v>
      </c>
      <c r="F48" s="69">
        <f t="shared" si="9"/>
        <v>67.806666666666672</v>
      </c>
      <c r="G48" s="71">
        <v>764</v>
      </c>
      <c r="H48" s="71">
        <v>764</v>
      </c>
      <c r="I48" s="141"/>
    </row>
    <row r="49" spans="2:9" ht="49.5" customHeight="1" x14ac:dyDescent="0.35">
      <c r="B49" s="148"/>
      <c r="C49" s="147"/>
      <c r="D49" s="147"/>
      <c r="E49" s="147"/>
      <c r="F49" s="147"/>
      <c r="G49" s="147"/>
      <c r="H49" s="147"/>
      <c r="I49" s="147"/>
    </row>
    <row r="50" spans="2:9" ht="49.5" customHeight="1" x14ac:dyDescent="0.35">
      <c r="B50" s="139">
        <v>1370</v>
      </c>
      <c r="C50" s="68" t="s">
        <v>92</v>
      </c>
      <c r="D50" s="140">
        <f>D51+D52+D53</f>
        <v>70000</v>
      </c>
      <c r="E50" s="72">
        <f>E53</f>
        <v>49620.46</v>
      </c>
      <c r="F50" s="69">
        <f>E50/D50*100</f>
        <v>70.886371428571422</v>
      </c>
      <c r="G50" s="72">
        <f>G53</f>
        <v>31244.85</v>
      </c>
      <c r="H50" s="72">
        <f>H53</f>
        <v>30100.22</v>
      </c>
      <c r="I50" s="141">
        <f>H50/G50</f>
        <v>0.9633658026842824</v>
      </c>
    </row>
    <row r="51" spans="2:9" ht="21" customHeight="1" x14ac:dyDescent="0.35">
      <c r="B51" s="142">
        <v>13720</v>
      </c>
      <c r="C51" s="70" t="s">
        <v>93</v>
      </c>
      <c r="D51" s="143"/>
      <c r="E51" s="71"/>
      <c r="F51" s="69">
        <v>0</v>
      </c>
      <c r="G51" s="71">
        <v>0</v>
      </c>
      <c r="H51" s="71"/>
      <c r="I51" s="141"/>
    </row>
    <row r="52" spans="2:9" ht="21" customHeight="1" x14ac:dyDescent="0.35">
      <c r="B52" s="142">
        <v>13770</v>
      </c>
      <c r="C52" s="70" t="s">
        <v>94</v>
      </c>
      <c r="D52" s="143">
        <v>10000</v>
      </c>
      <c r="E52" s="71"/>
      <c r="F52" s="69">
        <f t="shared" ref="F52:F53" si="11">E52/D52*100</f>
        <v>0</v>
      </c>
      <c r="G52" s="71">
        <v>0</v>
      </c>
      <c r="H52" s="71"/>
      <c r="I52" s="141"/>
    </row>
    <row r="53" spans="2:9" ht="21" customHeight="1" x14ac:dyDescent="0.35">
      <c r="B53" s="142">
        <v>13780</v>
      </c>
      <c r="C53" s="70" t="s">
        <v>95</v>
      </c>
      <c r="D53" s="71">
        <v>60000</v>
      </c>
      <c r="E53" s="71">
        <v>49620.46</v>
      </c>
      <c r="F53" s="69">
        <f t="shared" si="11"/>
        <v>82.700766666666667</v>
      </c>
      <c r="G53" s="71">
        <v>31244.85</v>
      </c>
      <c r="H53" s="71">
        <v>30100.22</v>
      </c>
      <c r="I53" s="141">
        <f t="shared" ref="I53" si="12">H53/G53</f>
        <v>0.9633658026842824</v>
      </c>
    </row>
    <row r="54" spans="2:9" ht="49.5" customHeight="1" x14ac:dyDescent="0.35">
      <c r="B54" s="146"/>
      <c r="C54" s="147"/>
      <c r="D54" s="147"/>
      <c r="E54" s="147"/>
      <c r="F54" s="147"/>
      <c r="G54" s="147"/>
      <c r="H54" s="147"/>
      <c r="I54" s="147"/>
    </row>
    <row r="55" spans="2:9" ht="49.5" customHeight="1" x14ac:dyDescent="0.35">
      <c r="B55" s="139">
        <v>1380</v>
      </c>
      <c r="C55" s="68" t="s">
        <v>96</v>
      </c>
      <c r="D55" s="68"/>
      <c r="E55" s="72">
        <f>E56+E57</f>
        <v>0</v>
      </c>
      <c r="F55" s="68"/>
      <c r="G55" s="149"/>
      <c r="H55" s="72">
        <f>H56+H57</f>
        <v>0</v>
      </c>
      <c r="I55" s="68"/>
    </row>
    <row r="56" spans="2:9" ht="27" customHeight="1" x14ac:dyDescent="0.35">
      <c r="B56" s="142">
        <v>13810</v>
      </c>
      <c r="C56" s="70" t="s">
        <v>97</v>
      </c>
      <c r="D56" s="70"/>
      <c r="E56" s="71"/>
      <c r="F56" s="70"/>
      <c r="G56" s="150"/>
      <c r="H56" s="71"/>
      <c r="I56" s="70"/>
    </row>
    <row r="57" spans="2:9" ht="27" customHeight="1" x14ac:dyDescent="0.35">
      <c r="B57" s="142">
        <v>13820</v>
      </c>
      <c r="C57" s="70" t="s">
        <v>98</v>
      </c>
      <c r="D57" s="70"/>
      <c r="E57" s="71"/>
      <c r="F57" s="70"/>
      <c r="G57" s="150"/>
      <c r="H57" s="71"/>
      <c r="I57" s="70"/>
    </row>
    <row r="58" spans="2:9" ht="49.5" customHeight="1" x14ac:dyDescent="0.35">
      <c r="B58" s="151"/>
      <c r="C58" s="147"/>
      <c r="D58" s="147"/>
      <c r="E58" s="147"/>
      <c r="F58" s="147"/>
      <c r="G58" s="147"/>
      <c r="H58" s="147"/>
      <c r="I58" s="147"/>
    </row>
    <row r="59" spans="2:9" ht="49.5" customHeight="1" x14ac:dyDescent="0.35">
      <c r="B59" s="139">
        <v>1395</v>
      </c>
      <c r="C59" s="68" t="s">
        <v>99</v>
      </c>
      <c r="D59" s="140">
        <f>D60+D61+D62</f>
        <v>26270</v>
      </c>
      <c r="E59" s="72">
        <f>E60+E61+E62</f>
        <v>22880.23</v>
      </c>
      <c r="F59" s="69">
        <f>E59/D59*100</f>
        <v>87.096421773886561</v>
      </c>
      <c r="G59" s="72">
        <f>G60+G61+G62+G63</f>
        <v>24461.019999999997</v>
      </c>
      <c r="H59" s="72">
        <f>H60+H61+H62+H63</f>
        <v>24356</v>
      </c>
      <c r="I59" s="141">
        <f>H59/G59</f>
        <v>0.99570663856208785</v>
      </c>
    </row>
    <row r="60" spans="2:9" ht="18.75" customHeight="1" x14ac:dyDescent="0.35">
      <c r="B60" s="142">
        <v>13951</v>
      </c>
      <c r="C60" s="70" t="s">
        <v>100</v>
      </c>
      <c r="D60" s="143">
        <v>16000</v>
      </c>
      <c r="E60" s="71">
        <v>12715.23</v>
      </c>
      <c r="F60" s="69">
        <f t="shared" ref="F60:F62" si="13">E60/D60*100</f>
        <v>79.470187499999994</v>
      </c>
      <c r="G60" s="71">
        <f>2195+14038.56</f>
        <v>16233.56</v>
      </c>
      <c r="H60" s="71">
        <f>2110+14038.54</f>
        <v>16148.54</v>
      </c>
      <c r="I60" s="141">
        <f t="shared" ref="I60:I63" si="14">H60/G60</f>
        <v>0.9947627014653595</v>
      </c>
    </row>
    <row r="61" spans="2:9" ht="18.75" customHeight="1" x14ac:dyDescent="0.35">
      <c r="B61" s="142">
        <v>13952</v>
      </c>
      <c r="C61" s="70" t="s">
        <v>101</v>
      </c>
      <c r="D61" s="152">
        <v>2300</v>
      </c>
      <c r="E61" s="153">
        <v>2200</v>
      </c>
      <c r="F61" s="69">
        <f t="shared" si="13"/>
        <v>95.652173913043484</v>
      </c>
      <c r="G61" s="71">
        <v>250</v>
      </c>
      <c r="H61" s="71">
        <v>230</v>
      </c>
      <c r="I61" s="141">
        <f t="shared" si="14"/>
        <v>0.92</v>
      </c>
    </row>
    <row r="62" spans="2:9" ht="18.75" customHeight="1" x14ac:dyDescent="0.35">
      <c r="B62" s="142">
        <v>13953</v>
      </c>
      <c r="C62" s="70" t="s">
        <v>102</v>
      </c>
      <c r="D62" s="143">
        <v>7970</v>
      </c>
      <c r="E62" s="71">
        <v>7965</v>
      </c>
      <c r="F62" s="69">
        <f t="shared" si="13"/>
        <v>99.937264742785445</v>
      </c>
      <c r="G62" s="71">
        <v>7965</v>
      </c>
      <c r="H62" s="71">
        <v>7965</v>
      </c>
      <c r="I62" s="141">
        <f t="shared" si="14"/>
        <v>1</v>
      </c>
    </row>
    <row r="63" spans="2:9" ht="18.75" customHeight="1" x14ac:dyDescent="0.35">
      <c r="B63" s="142">
        <v>13917</v>
      </c>
      <c r="C63" s="73" t="s">
        <v>103</v>
      </c>
      <c r="D63" s="143"/>
      <c r="E63" s="73"/>
      <c r="F63" s="73"/>
      <c r="G63" s="154">
        <v>12.46</v>
      </c>
      <c r="H63" s="155">
        <v>12.46</v>
      </c>
      <c r="I63" s="141">
        <f t="shared" si="14"/>
        <v>1</v>
      </c>
    </row>
    <row r="64" spans="2:9" ht="49.5" customHeight="1" x14ac:dyDescent="0.35">
      <c r="C64" s="74"/>
      <c r="D64" s="74"/>
      <c r="E64" s="74"/>
      <c r="F64" s="74"/>
      <c r="G64" s="74"/>
      <c r="H64" s="74"/>
      <c r="I64" s="74"/>
    </row>
    <row r="65" spans="2:9" ht="49.5" customHeight="1" x14ac:dyDescent="0.35">
      <c r="B65" s="139">
        <v>1400</v>
      </c>
      <c r="C65" s="68" t="s">
        <v>104</v>
      </c>
      <c r="D65" s="140">
        <f>D66+D67+D68+D69</f>
        <v>259200</v>
      </c>
      <c r="E65" s="72">
        <f>E66+E67+E68+E69</f>
        <v>215061.58</v>
      </c>
      <c r="F65" s="69">
        <f>E65/D65*100</f>
        <v>82.971288580246906</v>
      </c>
      <c r="G65" s="72">
        <f>G66+G67+G68+G69</f>
        <v>270958.38</v>
      </c>
      <c r="H65" s="72">
        <f>H66+H67+H68+H69</f>
        <v>249008.99000000002</v>
      </c>
      <c r="I65" s="141">
        <f>H65/G65</f>
        <v>0.91899350003495006</v>
      </c>
    </row>
    <row r="66" spans="2:9" ht="19.5" customHeight="1" x14ac:dyDescent="0.35">
      <c r="B66" s="142">
        <v>14010</v>
      </c>
      <c r="C66" s="70" t="s">
        <v>105</v>
      </c>
      <c r="D66" s="143">
        <v>23700</v>
      </c>
      <c r="E66" s="71">
        <v>15463.58</v>
      </c>
      <c r="F66" s="69">
        <f t="shared" ref="F66:F69" si="15">E66/D66*100</f>
        <v>65.247172995780588</v>
      </c>
      <c r="G66" s="71">
        <v>26482.18</v>
      </c>
      <c r="H66" s="71">
        <v>22345.19</v>
      </c>
      <c r="I66" s="141">
        <f>H66/G66</f>
        <v>0.84378212065622993</v>
      </c>
    </row>
    <row r="67" spans="2:9" ht="19.5" customHeight="1" x14ac:dyDescent="0.35">
      <c r="B67" s="142">
        <v>14020</v>
      </c>
      <c r="C67" s="70" t="s">
        <v>106</v>
      </c>
      <c r="D67" s="143">
        <v>195000</v>
      </c>
      <c r="E67" s="71">
        <v>170460</v>
      </c>
      <c r="F67" s="69">
        <f t="shared" si="15"/>
        <v>87.41538461538461</v>
      </c>
      <c r="G67" s="71">
        <v>206750</v>
      </c>
      <c r="H67" s="71">
        <v>190750</v>
      </c>
      <c r="I67" s="141">
        <f t="shared" ref="I67:I78" si="16">H67/G67</f>
        <v>0.92261185006045954</v>
      </c>
    </row>
    <row r="68" spans="2:9" ht="19.5" customHeight="1" x14ac:dyDescent="0.35">
      <c r="B68" s="142">
        <v>14040</v>
      </c>
      <c r="C68" s="70" t="s">
        <v>107</v>
      </c>
      <c r="D68" s="143">
        <v>35000</v>
      </c>
      <c r="E68" s="71">
        <v>27048</v>
      </c>
      <c r="F68" s="69">
        <f t="shared" si="15"/>
        <v>77.28</v>
      </c>
      <c r="G68" s="71">
        <v>33406.199999999997</v>
      </c>
      <c r="H68" s="71">
        <v>32566.2</v>
      </c>
      <c r="I68" s="141">
        <f t="shared" si="16"/>
        <v>0.97485496704204622</v>
      </c>
    </row>
    <row r="69" spans="2:9" ht="19.5" customHeight="1" x14ac:dyDescent="0.35">
      <c r="B69" s="142">
        <v>14050</v>
      </c>
      <c r="C69" s="70" t="s">
        <v>108</v>
      </c>
      <c r="D69" s="143">
        <v>5500</v>
      </c>
      <c r="E69" s="71">
        <v>2090</v>
      </c>
      <c r="F69" s="69">
        <f t="shared" si="15"/>
        <v>38</v>
      </c>
      <c r="G69" s="71">
        <v>4320</v>
      </c>
      <c r="H69" s="71">
        <v>3347.6</v>
      </c>
      <c r="I69" s="141">
        <f t="shared" si="16"/>
        <v>0.77490740740740738</v>
      </c>
    </row>
    <row r="70" spans="2:9" ht="49.5" customHeight="1" x14ac:dyDescent="0.35">
      <c r="E70" s="76"/>
      <c r="G70" s="76"/>
      <c r="H70" s="76"/>
      <c r="I70" s="156"/>
    </row>
    <row r="71" spans="2:9" ht="27" customHeight="1" x14ac:dyDescent="0.35">
      <c r="B71" s="139">
        <v>14100</v>
      </c>
      <c r="C71" s="68" t="s">
        <v>109</v>
      </c>
      <c r="D71" s="140">
        <f>D73+D72</f>
        <v>22920</v>
      </c>
      <c r="E71" s="72">
        <f>E72+E73</f>
        <v>14681.04</v>
      </c>
      <c r="F71" s="69">
        <f>E71/D71*100</f>
        <v>64.053403141361258</v>
      </c>
      <c r="G71" s="72">
        <f>G72+G73</f>
        <v>22871.040000000001</v>
      </c>
      <c r="H71" s="72">
        <f>H72+H73</f>
        <v>22871.040000000001</v>
      </c>
      <c r="I71" s="141">
        <f t="shared" si="16"/>
        <v>1</v>
      </c>
    </row>
    <row r="72" spans="2:9" ht="27" customHeight="1" x14ac:dyDescent="0.35">
      <c r="B72" s="157">
        <v>14110</v>
      </c>
      <c r="C72" s="70" t="s">
        <v>110</v>
      </c>
      <c r="D72" s="158">
        <v>10920</v>
      </c>
      <c r="E72" s="71">
        <v>2730</v>
      </c>
      <c r="F72" s="69">
        <f t="shared" ref="F72:F76" si="17">E72/D72*100</f>
        <v>25</v>
      </c>
      <c r="G72" s="71">
        <v>10920</v>
      </c>
      <c r="H72" s="71">
        <v>10920</v>
      </c>
      <c r="I72" s="141">
        <f t="shared" si="16"/>
        <v>1</v>
      </c>
    </row>
    <row r="73" spans="2:9" ht="27" customHeight="1" x14ac:dyDescent="0.35">
      <c r="B73" s="157">
        <v>14140</v>
      </c>
      <c r="C73" s="70" t="s">
        <v>111</v>
      </c>
      <c r="D73" s="158">
        <v>12000</v>
      </c>
      <c r="E73" s="153">
        <v>11951.04</v>
      </c>
      <c r="F73" s="69">
        <f t="shared" si="17"/>
        <v>99.591999999999999</v>
      </c>
      <c r="G73" s="71">
        <v>11951.04</v>
      </c>
      <c r="H73" s="71">
        <v>11951.04</v>
      </c>
      <c r="I73" s="141">
        <f t="shared" si="16"/>
        <v>1</v>
      </c>
    </row>
    <row r="74" spans="2:9" ht="27" customHeight="1" x14ac:dyDescent="0.35">
      <c r="B74" s="157">
        <v>14410</v>
      </c>
      <c r="C74" s="70" t="s">
        <v>112</v>
      </c>
      <c r="D74" s="70"/>
      <c r="E74" s="70"/>
      <c r="F74" s="69">
        <v>0</v>
      </c>
      <c r="G74" s="71"/>
      <c r="H74" s="71"/>
      <c r="I74" s="141"/>
    </row>
    <row r="75" spans="2:9" ht="49.5" customHeight="1" x14ac:dyDescent="0.35">
      <c r="B75" s="139">
        <v>1420</v>
      </c>
      <c r="C75" s="68" t="s">
        <v>113</v>
      </c>
      <c r="D75" s="140">
        <f>D76+D77+D78</f>
        <v>10000</v>
      </c>
      <c r="E75" s="68">
        <f>E76</f>
        <v>7756.22</v>
      </c>
      <c r="F75" s="69">
        <f t="shared" si="17"/>
        <v>77.562200000000004</v>
      </c>
      <c r="G75" s="72">
        <f>G76+G77+G78</f>
        <v>11466.84</v>
      </c>
      <c r="H75" s="72">
        <f>H76+H77+H78</f>
        <v>11466.84</v>
      </c>
      <c r="I75" s="141">
        <f t="shared" si="16"/>
        <v>1</v>
      </c>
    </row>
    <row r="76" spans="2:9" ht="30.75" customHeight="1" x14ac:dyDescent="0.35">
      <c r="B76" s="142">
        <v>14210</v>
      </c>
      <c r="C76" s="70" t="s">
        <v>114</v>
      </c>
      <c r="D76" s="143">
        <v>10000</v>
      </c>
      <c r="E76" s="71">
        <v>7756.22</v>
      </c>
      <c r="F76" s="69">
        <f t="shared" si="17"/>
        <v>77.562200000000004</v>
      </c>
      <c r="G76" s="71">
        <v>11126.84</v>
      </c>
      <c r="H76" s="71">
        <v>11126.84</v>
      </c>
      <c r="I76" s="141">
        <f t="shared" si="16"/>
        <v>1</v>
      </c>
    </row>
    <row r="77" spans="2:9" ht="30.75" customHeight="1" x14ac:dyDescent="0.35">
      <c r="B77" s="142">
        <v>14220</v>
      </c>
      <c r="C77" s="70" t="s">
        <v>115</v>
      </c>
      <c r="D77" s="143"/>
      <c r="E77" s="70"/>
      <c r="F77" s="69"/>
      <c r="G77" s="71">
        <v>180</v>
      </c>
      <c r="H77" s="70">
        <v>180</v>
      </c>
      <c r="I77" s="141">
        <f t="shared" si="16"/>
        <v>1</v>
      </c>
    </row>
    <row r="78" spans="2:9" ht="30.75" customHeight="1" x14ac:dyDescent="0.35">
      <c r="B78" s="142">
        <v>14230</v>
      </c>
      <c r="C78" s="70" t="s">
        <v>116</v>
      </c>
      <c r="D78" s="143"/>
      <c r="E78" s="70"/>
      <c r="F78" s="69"/>
      <c r="G78" s="71">
        <v>160</v>
      </c>
      <c r="H78" s="70">
        <v>160</v>
      </c>
      <c r="I78" s="141">
        <f t="shared" si="16"/>
        <v>1</v>
      </c>
    </row>
    <row r="79" spans="2:9" ht="49.5" customHeight="1" x14ac:dyDescent="0.35">
      <c r="B79" s="146"/>
      <c r="C79" s="147"/>
      <c r="D79" s="147"/>
      <c r="E79" s="147"/>
      <c r="F79" s="147"/>
      <c r="G79" s="147"/>
      <c r="H79" s="147"/>
      <c r="I79" s="147"/>
    </row>
    <row r="80" spans="2:9" ht="49.5" customHeight="1" x14ac:dyDescent="0.35">
      <c r="B80" s="139">
        <v>1430</v>
      </c>
      <c r="C80" s="68" t="s">
        <v>117</v>
      </c>
      <c r="D80" s="140">
        <f>D81+D82</f>
        <v>101000</v>
      </c>
      <c r="E80" s="72">
        <f>E81+E82</f>
        <v>89859.01</v>
      </c>
      <c r="F80" s="69">
        <f>E80/D80*100</f>
        <v>88.969316831683159</v>
      </c>
      <c r="G80" s="72">
        <f>G81+G82</f>
        <v>83519.740000000005</v>
      </c>
      <c r="H80" s="72">
        <f>H81</f>
        <v>80144.850000000006</v>
      </c>
      <c r="I80" s="141">
        <f>H80/G80</f>
        <v>0.95959170849909259</v>
      </c>
    </row>
    <row r="81" spans="2:9" ht="24.75" customHeight="1" x14ac:dyDescent="0.35">
      <c r="B81" s="142">
        <v>14310</v>
      </c>
      <c r="C81" s="70" t="s">
        <v>118</v>
      </c>
      <c r="D81" s="143">
        <v>100000</v>
      </c>
      <c r="E81" s="71">
        <v>89145.01</v>
      </c>
      <c r="F81" s="69">
        <f t="shared" ref="F81:F85" si="18">E81/D81*100</f>
        <v>89.145009999999985</v>
      </c>
      <c r="G81" s="71">
        <v>83519.740000000005</v>
      </c>
      <c r="H81" s="71">
        <v>80144.850000000006</v>
      </c>
      <c r="I81" s="141">
        <f t="shared" ref="I81:I86" si="19">H81/G81</f>
        <v>0.95959170849909259</v>
      </c>
    </row>
    <row r="82" spans="2:9" ht="24.75" customHeight="1" x14ac:dyDescent="0.35">
      <c r="B82" s="142">
        <v>14320</v>
      </c>
      <c r="C82" s="70" t="s">
        <v>119</v>
      </c>
      <c r="D82" s="143">
        <v>1000</v>
      </c>
      <c r="E82" s="70">
        <v>714</v>
      </c>
      <c r="F82" s="69">
        <v>0</v>
      </c>
      <c r="G82" s="71"/>
      <c r="H82" s="71"/>
      <c r="I82" s="141"/>
    </row>
    <row r="83" spans="2:9" ht="49.5" customHeight="1" x14ac:dyDescent="0.35">
      <c r="B83" s="77"/>
      <c r="C83" s="77"/>
      <c r="D83" s="77"/>
      <c r="E83" s="77"/>
      <c r="F83" s="69">
        <v>0</v>
      </c>
      <c r="G83" s="71"/>
      <c r="H83" s="71"/>
      <c r="I83" s="141"/>
    </row>
    <row r="84" spans="2:9" ht="30" customHeight="1" x14ac:dyDescent="0.35">
      <c r="B84" s="77">
        <v>14510</v>
      </c>
      <c r="C84" s="78" t="s">
        <v>120</v>
      </c>
      <c r="D84" s="159">
        <f>D85</f>
        <v>1200</v>
      </c>
      <c r="E84" s="77">
        <f>E85</f>
        <v>270</v>
      </c>
      <c r="F84" s="69">
        <f t="shared" si="18"/>
        <v>22.5</v>
      </c>
      <c r="G84" s="159">
        <f>G85</f>
        <v>1090.18</v>
      </c>
      <c r="H84" s="159">
        <f>H85</f>
        <v>1090.18</v>
      </c>
      <c r="I84" s="141">
        <f t="shared" si="19"/>
        <v>1</v>
      </c>
    </row>
    <row r="85" spans="2:9" ht="30" customHeight="1" x14ac:dyDescent="0.35">
      <c r="B85" s="77">
        <v>14510</v>
      </c>
      <c r="C85" s="78" t="s">
        <v>120</v>
      </c>
      <c r="D85" s="144">
        <v>1200</v>
      </c>
      <c r="E85" s="77">
        <v>270</v>
      </c>
      <c r="F85" s="69">
        <f t="shared" si="18"/>
        <v>22.5</v>
      </c>
      <c r="G85" s="144">
        <v>1090.18</v>
      </c>
      <c r="H85" s="144">
        <v>1090.18</v>
      </c>
      <c r="I85" s="141">
        <f t="shared" si="19"/>
        <v>1</v>
      </c>
    </row>
    <row r="86" spans="2:9" ht="49.5" customHeight="1" x14ac:dyDescent="0.35">
      <c r="D86" s="160">
        <f>D5+D12+D19+D25+D35+D45+D50+D65+D59+D71+D75+D80+D84</f>
        <v>1357000</v>
      </c>
      <c r="E86" s="144">
        <f>E5+E12+E19+E25+E35+E45+E50+E59+E65+E71+E75+E80+E84</f>
        <v>1008690.39</v>
      </c>
      <c r="F86" s="77"/>
      <c r="G86" s="161">
        <f>G5+G12+G19+G25+G35+G45+G50+G59+G65+G71+G75+G80+G84</f>
        <v>1034589.71</v>
      </c>
      <c r="H86" s="162">
        <f>H5+H12+H19+H25+H35+H45+H50+H55+H59+H65+H71+H75+H80+H84</f>
        <v>944510.19000000006</v>
      </c>
      <c r="I86" s="163">
        <f t="shared" si="19"/>
        <v>0.91293213229425996</v>
      </c>
    </row>
    <row r="87" spans="2:9" x14ac:dyDescent="0.35">
      <c r="H87" s="164"/>
    </row>
    <row r="88" spans="2:9" x14ac:dyDescent="0.35">
      <c r="D88" s="165"/>
    </row>
    <row r="90" spans="2:9" x14ac:dyDescent="0.35">
      <c r="E90" s="165"/>
      <c r="G90" s="165"/>
    </row>
    <row r="91" spans="2:9" x14ac:dyDescent="0.35">
      <c r="D91" s="165"/>
      <c r="E91" s="165"/>
    </row>
    <row r="94" spans="2:9" x14ac:dyDescent="0.35">
      <c r="F94" s="165"/>
    </row>
  </sheetData>
  <pageMargins left="0.7" right="0.7" top="0.75" bottom="0.75" header="0.3" footer="0.3"/>
  <pageSetup paperSize="9" scale="3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view="pageBreakPreview" zoomScale="75" zoomScaleNormal="100" zoomScaleSheetLayoutView="75" workbookViewId="0">
      <selection activeCell="J8" sqref="J8:J9"/>
    </sheetView>
  </sheetViews>
  <sheetFormatPr defaultColWidth="9.140625" defaultRowHeight="23.25" x14ac:dyDescent="0.35"/>
  <cols>
    <col min="1" max="1" width="10.42578125" style="167" bestFit="1" customWidth="1"/>
    <col min="2" max="2" width="14.5703125" style="75" bestFit="1" customWidth="1"/>
    <col min="3" max="3" width="9.140625" style="75"/>
    <col min="4" max="4" width="41.7109375" style="75" customWidth="1"/>
    <col min="5" max="5" width="33.85546875" style="75" customWidth="1"/>
    <col min="6" max="6" width="27.7109375" style="167" customWidth="1"/>
    <col min="7" max="7" width="22.85546875" style="167" customWidth="1"/>
    <col min="8" max="8" width="24.7109375" style="167" customWidth="1"/>
    <col min="9" max="9" width="28" style="167" customWidth="1"/>
    <col min="10" max="10" width="36.42578125" style="75" customWidth="1"/>
    <col min="11" max="11" width="9.140625" style="75"/>
    <col min="12" max="12" width="11.5703125" style="75" bestFit="1" customWidth="1"/>
    <col min="13" max="13" width="12.28515625" style="75" bestFit="1" customWidth="1"/>
    <col min="14" max="16384" width="9.140625" style="75"/>
  </cols>
  <sheetData>
    <row r="1" spans="1:13" x14ac:dyDescent="0.35">
      <c r="A1" s="166"/>
      <c r="B1" s="238"/>
      <c r="C1" s="238"/>
      <c r="D1" s="238"/>
    </row>
    <row r="2" spans="1:13" x14ac:dyDescent="0.35">
      <c r="A2" s="168" t="s">
        <v>14</v>
      </c>
      <c r="B2" s="239" t="s">
        <v>38</v>
      </c>
      <c r="C2" s="239"/>
      <c r="D2" s="239"/>
      <c r="E2" s="239"/>
      <c r="F2" s="239"/>
      <c r="G2" s="239"/>
      <c r="H2" s="169"/>
    </row>
    <row r="3" spans="1:13" ht="24" thickBot="1" x14ac:dyDescent="0.4">
      <c r="A3" s="166"/>
      <c r="B3" s="240"/>
      <c r="C3" s="240"/>
      <c r="D3" s="240"/>
      <c r="E3" s="170"/>
    </row>
    <row r="4" spans="1:13" ht="24" thickBot="1" x14ac:dyDescent="0.4">
      <c r="A4" s="171"/>
      <c r="B4" s="241"/>
      <c r="C4" s="241"/>
      <c r="D4" s="242"/>
      <c r="E4" s="172"/>
      <c r="F4" s="243" t="s">
        <v>51</v>
      </c>
      <c r="G4" s="244"/>
      <c r="H4" s="173"/>
      <c r="I4" s="174" t="s">
        <v>123</v>
      </c>
      <c r="J4" s="173"/>
    </row>
    <row r="5" spans="1:13" ht="29.25" customHeight="1" x14ac:dyDescent="0.35">
      <c r="A5" s="245">
        <v>30000</v>
      </c>
      <c r="B5" s="246" t="s">
        <v>15</v>
      </c>
      <c r="C5" s="246"/>
      <c r="D5" s="247"/>
      <c r="E5" s="232" t="s">
        <v>142</v>
      </c>
      <c r="F5" s="232" t="s">
        <v>46</v>
      </c>
      <c r="G5" s="232" t="s">
        <v>17</v>
      </c>
      <c r="H5" s="232" t="s">
        <v>124</v>
      </c>
      <c r="I5" s="232" t="s">
        <v>46</v>
      </c>
      <c r="J5" s="175" t="s">
        <v>4</v>
      </c>
    </row>
    <row r="6" spans="1:13" ht="24" thickBot="1" x14ac:dyDescent="0.4">
      <c r="A6" s="245"/>
      <c r="B6" s="248" t="s">
        <v>16</v>
      </c>
      <c r="C6" s="248"/>
      <c r="D6" s="249"/>
      <c r="E6" s="233"/>
      <c r="F6" s="233"/>
      <c r="G6" s="233"/>
      <c r="H6" s="233"/>
      <c r="I6" s="233"/>
      <c r="J6" s="175"/>
    </row>
    <row r="7" spans="1:13" ht="27.75" customHeight="1" thickBot="1" x14ac:dyDescent="0.4">
      <c r="A7" s="171"/>
      <c r="B7" s="254" t="s">
        <v>19</v>
      </c>
      <c r="C7" s="254"/>
      <c r="D7" s="255"/>
      <c r="E7" s="176">
        <f>E8</f>
        <v>549882</v>
      </c>
      <c r="F7" s="177">
        <f>F8</f>
        <v>321433.82</v>
      </c>
      <c r="G7" s="178">
        <f>F7/E7*100</f>
        <v>58.455053993402217</v>
      </c>
      <c r="H7" s="177">
        <f>H8</f>
        <v>230000</v>
      </c>
      <c r="I7" s="177">
        <f>I8</f>
        <v>1210</v>
      </c>
      <c r="J7" s="178">
        <f>J8</f>
        <v>0.17794117647058824</v>
      </c>
    </row>
    <row r="8" spans="1:13" ht="62.25" customHeight="1" x14ac:dyDescent="0.35">
      <c r="A8" s="251" t="s">
        <v>149</v>
      </c>
      <c r="B8" s="252" t="s">
        <v>34</v>
      </c>
      <c r="C8" s="252"/>
      <c r="D8" s="252"/>
      <c r="E8" s="235">
        <f>E10+E11+E12+E13+E14+E16+E17</f>
        <v>549882</v>
      </c>
      <c r="F8" s="250">
        <f>F11+F12+F13+F14+F17+F10</f>
        <v>321433.82</v>
      </c>
      <c r="G8" s="230">
        <v>58.46</v>
      </c>
      <c r="H8" s="250">
        <f>H10+H11+H12+H13+H14+H15+H16+H17</f>
        <v>230000</v>
      </c>
      <c r="I8" s="250">
        <f>I13</f>
        <v>1210</v>
      </c>
      <c r="J8" s="230">
        <f>1210/680000*100</f>
        <v>0.17794117647058824</v>
      </c>
    </row>
    <row r="9" spans="1:13" ht="103.5" customHeight="1" thickBot="1" x14ac:dyDescent="0.4">
      <c r="A9" s="251"/>
      <c r="B9" s="253"/>
      <c r="C9" s="253"/>
      <c r="D9" s="253"/>
      <c r="E9" s="235"/>
      <c r="F9" s="250"/>
      <c r="G9" s="231"/>
      <c r="H9" s="250"/>
      <c r="I9" s="250"/>
      <c r="J9" s="231"/>
      <c r="M9" s="165"/>
    </row>
    <row r="10" spans="1:13" ht="70.5" customHeight="1" thickBot="1" x14ac:dyDescent="0.4">
      <c r="A10" s="166">
        <v>18066</v>
      </c>
      <c r="B10" s="234" t="s">
        <v>39</v>
      </c>
      <c r="C10" s="234"/>
      <c r="D10" s="234"/>
      <c r="E10" s="179">
        <v>89000</v>
      </c>
      <c r="F10" s="179">
        <v>36000</v>
      </c>
      <c r="G10" s="178">
        <f>F10/E10*100</f>
        <v>40.449438202247187</v>
      </c>
      <c r="H10" s="179">
        <v>53000</v>
      </c>
      <c r="I10" s="179"/>
      <c r="J10" s="180"/>
    </row>
    <row r="11" spans="1:13" ht="73.5" customHeight="1" thickBot="1" x14ac:dyDescent="0.4">
      <c r="A11" s="171">
        <v>13431</v>
      </c>
      <c r="B11" s="234" t="s">
        <v>41</v>
      </c>
      <c r="C11" s="234"/>
      <c r="D11" s="234"/>
      <c r="E11" s="181">
        <v>33631</v>
      </c>
      <c r="F11" s="182">
        <v>14871</v>
      </c>
      <c r="G11" s="178">
        <f t="shared" ref="G11:G17" si="0">F11/E11*100</f>
        <v>44.218132080520952</v>
      </c>
      <c r="H11" s="183"/>
      <c r="I11" s="166"/>
      <c r="J11" s="180"/>
    </row>
    <row r="12" spans="1:13" ht="68.25" customHeight="1" thickBot="1" x14ac:dyDescent="0.4">
      <c r="A12" s="171">
        <v>13877</v>
      </c>
      <c r="B12" s="234" t="s">
        <v>42</v>
      </c>
      <c r="C12" s="234"/>
      <c r="D12" s="234"/>
      <c r="E12" s="183">
        <v>34998</v>
      </c>
      <c r="F12" s="183">
        <v>34998</v>
      </c>
      <c r="G12" s="178">
        <f t="shared" si="0"/>
        <v>100</v>
      </c>
      <c r="H12" s="183"/>
      <c r="I12" s="77"/>
      <c r="J12" s="180"/>
    </row>
    <row r="13" spans="1:13" ht="74.25" customHeight="1" x14ac:dyDescent="0.35">
      <c r="A13" s="171">
        <v>14311</v>
      </c>
      <c r="B13" s="236" t="s">
        <v>40</v>
      </c>
      <c r="C13" s="236"/>
      <c r="D13" s="236"/>
      <c r="E13" s="183">
        <v>10260</v>
      </c>
      <c r="F13" s="183">
        <f>8572</f>
        <v>8572</v>
      </c>
      <c r="G13" s="178">
        <f t="shared" si="0"/>
        <v>83.547758284600391</v>
      </c>
      <c r="H13" s="183">
        <v>22000</v>
      </c>
      <c r="I13" s="184">
        <v>1210</v>
      </c>
      <c r="J13" s="178">
        <f>I13/H13*100</f>
        <v>5.5</v>
      </c>
    </row>
    <row r="14" spans="1:13" ht="78" customHeight="1" x14ac:dyDescent="0.35">
      <c r="A14" s="171">
        <v>14219</v>
      </c>
      <c r="B14" s="237" t="s">
        <v>43</v>
      </c>
      <c r="C14" s="237"/>
      <c r="D14" s="237"/>
      <c r="E14" s="183">
        <v>360186</v>
      </c>
      <c r="F14" s="183">
        <v>205185.82</v>
      </c>
      <c r="G14" s="178">
        <f t="shared" si="0"/>
        <v>56.966628353128669</v>
      </c>
      <c r="H14" s="183">
        <v>155000</v>
      </c>
      <c r="I14" s="77"/>
      <c r="J14" s="180"/>
    </row>
    <row r="15" spans="1:13" ht="69" customHeight="1" thickBot="1" x14ac:dyDescent="0.4">
      <c r="A15" s="171">
        <v>18699</v>
      </c>
      <c r="B15" s="227" t="s">
        <v>148</v>
      </c>
      <c r="C15" s="228"/>
      <c r="D15" s="229"/>
      <c r="E15" s="183">
        <v>0</v>
      </c>
      <c r="F15" s="183"/>
      <c r="G15" s="178"/>
      <c r="H15" s="183"/>
      <c r="I15" s="183"/>
      <c r="J15" s="180"/>
    </row>
    <row r="16" spans="1:13" ht="71.25" customHeight="1" x14ac:dyDescent="0.35">
      <c r="A16" s="185">
        <v>18396</v>
      </c>
      <c r="B16" s="186" t="s">
        <v>48</v>
      </c>
      <c r="C16" s="186"/>
      <c r="D16" s="186"/>
      <c r="E16" s="184"/>
      <c r="F16" s="166"/>
      <c r="G16" s="178"/>
      <c r="H16" s="184"/>
      <c r="I16" s="166"/>
      <c r="J16" s="77"/>
    </row>
    <row r="17" spans="1:12" ht="76.5" customHeight="1" x14ac:dyDescent="0.35">
      <c r="A17" s="187">
        <v>18720</v>
      </c>
      <c r="B17" s="77" t="s">
        <v>52</v>
      </c>
      <c r="C17" s="77"/>
      <c r="D17" s="77"/>
      <c r="E17" s="188">
        <v>21807</v>
      </c>
      <c r="F17" s="184">
        <v>21807</v>
      </c>
      <c r="G17" s="178">
        <f t="shared" si="0"/>
        <v>100</v>
      </c>
      <c r="H17" s="184"/>
      <c r="I17" s="166"/>
      <c r="J17" s="77"/>
    </row>
    <row r="19" spans="1:12" x14ac:dyDescent="0.35">
      <c r="L19" s="76"/>
    </row>
  </sheetData>
  <sheetProtection selectLockedCells="1" selectUnlockedCells="1"/>
  <mergeCells count="28">
    <mergeCell ref="J8:J9"/>
    <mergeCell ref="A5:A6"/>
    <mergeCell ref="B5:D5"/>
    <mergeCell ref="F5:F6"/>
    <mergeCell ref="G5:G6"/>
    <mergeCell ref="I5:I6"/>
    <mergeCell ref="B6:D6"/>
    <mergeCell ref="I8:I9"/>
    <mergeCell ref="A8:A9"/>
    <mergeCell ref="B8:D9"/>
    <mergeCell ref="B7:D7"/>
    <mergeCell ref="F8:F9"/>
    <mergeCell ref="H8:H9"/>
    <mergeCell ref="H5:H6"/>
    <mergeCell ref="B1:D1"/>
    <mergeCell ref="B2:G2"/>
    <mergeCell ref="B3:D3"/>
    <mergeCell ref="B4:D4"/>
    <mergeCell ref="F4:G4"/>
    <mergeCell ref="B15:D15"/>
    <mergeCell ref="G8:G9"/>
    <mergeCell ref="E5:E6"/>
    <mergeCell ref="B12:D12"/>
    <mergeCell ref="E8:E9"/>
    <mergeCell ref="B13:D13"/>
    <mergeCell ref="B10:D10"/>
    <mergeCell ref="B11:D11"/>
    <mergeCell ref="B14:D14"/>
  </mergeCells>
  <pageMargins left="0.7" right="0.7" top="0.75" bottom="0.75" header="0.3" footer="0.3"/>
  <pageSetup scale="3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2"/>
  <sheetViews>
    <sheetView zoomScaleNormal="100" workbookViewId="0">
      <selection activeCell="C30" sqref="C30"/>
    </sheetView>
  </sheetViews>
  <sheetFormatPr defaultColWidth="9.140625" defaultRowHeight="15.75" x14ac:dyDescent="0.25"/>
  <cols>
    <col min="1" max="1" width="24.42578125" style="2" customWidth="1"/>
    <col min="2" max="2" width="26.140625" style="2" customWidth="1"/>
    <col min="3" max="3" width="16.85546875" style="2" customWidth="1"/>
    <col min="4" max="4" width="20.140625" style="2" customWidth="1"/>
    <col min="5" max="5" width="20.42578125" style="2" customWidth="1"/>
    <col min="6" max="8" width="16.85546875" style="2" customWidth="1"/>
    <col min="9" max="16384" width="9.140625" style="2"/>
  </cols>
  <sheetData>
    <row r="1" spans="1:8" ht="16.5" thickBot="1" x14ac:dyDescent="0.3">
      <c r="A1" s="7" t="s">
        <v>20</v>
      </c>
      <c r="B1" s="259" t="s">
        <v>21</v>
      </c>
      <c r="C1" s="259"/>
      <c r="D1" s="259"/>
      <c r="E1" s="259"/>
      <c r="F1" s="259"/>
    </row>
    <row r="2" spans="1:8" ht="16.5" thickBot="1" x14ac:dyDescent="0.3">
      <c r="A2" s="8"/>
      <c r="B2" s="9"/>
      <c r="C2" s="44"/>
      <c r="D2" s="11" t="s">
        <v>51</v>
      </c>
      <c r="E2" s="12"/>
      <c r="F2" s="10"/>
      <c r="G2" s="11" t="s">
        <v>123</v>
      </c>
      <c r="H2" s="12"/>
    </row>
    <row r="3" spans="1:8" ht="31.5" x14ac:dyDescent="0.25">
      <c r="A3" s="260">
        <v>21000</v>
      </c>
      <c r="B3" s="13" t="s">
        <v>22</v>
      </c>
      <c r="C3" s="256" t="s">
        <v>143</v>
      </c>
      <c r="D3" s="256" t="s">
        <v>46</v>
      </c>
      <c r="E3" s="256" t="s">
        <v>18</v>
      </c>
      <c r="F3" s="256" t="s">
        <v>124</v>
      </c>
      <c r="G3" s="256" t="s">
        <v>46</v>
      </c>
      <c r="H3" s="256" t="s">
        <v>18</v>
      </c>
    </row>
    <row r="4" spans="1:8" ht="32.25" thickBot="1" x14ac:dyDescent="0.3">
      <c r="A4" s="261"/>
      <c r="B4" s="13" t="s">
        <v>16</v>
      </c>
      <c r="C4" s="257"/>
      <c r="D4" s="257"/>
      <c r="E4" s="258"/>
      <c r="F4" s="257"/>
      <c r="G4" s="257"/>
      <c r="H4" s="258"/>
    </row>
    <row r="5" spans="1:8" ht="53.25" customHeight="1" thickBot="1" x14ac:dyDescent="0.3">
      <c r="A5" s="8"/>
      <c r="B5" s="14" t="s">
        <v>23</v>
      </c>
      <c r="C5" s="39">
        <f>C8</f>
        <v>9800</v>
      </c>
      <c r="D5" s="39">
        <f>D8</f>
        <v>9800</v>
      </c>
      <c r="E5" s="40">
        <f>D5/C5</f>
        <v>1</v>
      </c>
      <c r="F5" s="39">
        <f>F7</f>
        <v>70000</v>
      </c>
      <c r="G5" s="39">
        <f>G7</f>
        <v>16740.439999999999</v>
      </c>
      <c r="H5" s="40"/>
    </row>
    <row r="6" spans="1:8" ht="16.5" thickBot="1" x14ac:dyDescent="0.3">
      <c r="B6" s="5"/>
      <c r="C6" s="43"/>
      <c r="D6" s="43"/>
      <c r="E6" s="43"/>
    </row>
    <row r="7" spans="1:8" ht="16.5" thickBot="1" x14ac:dyDescent="0.3">
      <c r="A7" s="15">
        <v>2100</v>
      </c>
      <c r="B7" s="16" t="s">
        <v>24</v>
      </c>
      <c r="C7" s="17">
        <f>C8</f>
        <v>9800</v>
      </c>
      <c r="D7" s="17">
        <f>D8</f>
        <v>9800</v>
      </c>
      <c r="E7" s="18">
        <f>D7/C7</f>
        <v>1</v>
      </c>
      <c r="F7" s="17">
        <f>F8</f>
        <v>70000</v>
      </c>
      <c r="G7" s="17">
        <f>G8</f>
        <v>16740.439999999999</v>
      </c>
      <c r="H7" s="18"/>
    </row>
    <row r="8" spans="1:8" ht="32.25" thickBot="1" x14ac:dyDescent="0.3">
      <c r="A8" s="19">
        <v>21110</v>
      </c>
      <c r="B8" s="20" t="s">
        <v>25</v>
      </c>
      <c r="C8" s="21">
        <v>9800</v>
      </c>
      <c r="D8" s="21">
        <v>9800</v>
      </c>
      <c r="E8" s="22">
        <f>D8/C8</f>
        <v>1</v>
      </c>
      <c r="F8" s="21">
        <v>70000</v>
      </c>
      <c r="G8" s="21">
        <v>16740.439999999999</v>
      </c>
      <c r="H8" s="22"/>
    </row>
    <row r="9" spans="1:8" ht="32.25" thickBot="1" x14ac:dyDescent="0.3">
      <c r="A9" s="19">
        <v>21120</v>
      </c>
      <c r="B9" s="20" t="s">
        <v>26</v>
      </c>
      <c r="C9" s="21"/>
      <c r="D9" s="21"/>
      <c r="E9" s="23"/>
      <c r="F9" s="21"/>
      <c r="G9" s="21"/>
      <c r="H9" s="23"/>
    </row>
    <row r="10" spans="1:8" ht="32.25" thickBot="1" x14ac:dyDescent="0.3">
      <c r="A10" s="19">
        <v>21200</v>
      </c>
      <c r="B10" s="20" t="s">
        <v>27</v>
      </c>
      <c r="C10" s="21"/>
      <c r="D10" s="21"/>
      <c r="E10" s="22"/>
      <c r="F10" s="21"/>
      <c r="G10" s="21"/>
      <c r="H10" s="22"/>
    </row>
    <row r="11" spans="1:8" ht="16.5" thickBot="1" x14ac:dyDescent="0.3">
      <c r="B11" s="5"/>
    </row>
    <row r="12" spans="1:8" ht="16.5" thickBot="1" x14ac:dyDescent="0.3">
      <c r="A12" s="15">
        <v>2200</v>
      </c>
      <c r="B12" s="16" t="s">
        <v>28</v>
      </c>
      <c r="C12" s="24" t="s">
        <v>11</v>
      </c>
      <c r="D12" s="24" t="s">
        <v>12</v>
      </c>
      <c r="E12" s="24" t="s">
        <v>13</v>
      </c>
      <c r="F12" s="24" t="s">
        <v>11</v>
      </c>
      <c r="G12" s="24" t="s">
        <v>12</v>
      </c>
      <c r="H12" s="24"/>
    </row>
    <row r="14" spans="1:8" x14ac:dyDescent="0.25">
      <c r="A14" s="1"/>
    </row>
    <row r="23" spans="1:8" ht="16.5" thickBot="1" x14ac:dyDescent="0.3">
      <c r="A23" s="1" t="s">
        <v>29</v>
      </c>
    </row>
    <row r="24" spans="1:8" ht="85.5" customHeight="1" thickBot="1" x14ac:dyDescent="0.3">
      <c r="A24" s="25" t="s">
        <v>30</v>
      </c>
      <c r="B24" s="25" t="s">
        <v>31</v>
      </c>
      <c r="C24" s="25" t="s">
        <v>32</v>
      </c>
      <c r="D24" s="26" t="s">
        <v>146</v>
      </c>
      <c r="E24" s="27" t="s">
        <v>33</v>
      </c>
      <c r="F24" s="27" t="s">
        <v>37</v>
      </c>
      <c r="G24" s="4"/>
      <c r="H24" s="28"/>
    </row>
    <row r="25" spans="1:8" ht="16.5" thickBot="1" x14ac:dyDescent="0.3">
      <c r="A25" s="29">
        <v>1</v>
      </c>
      <c r="B25" s="29">
        <v>2</v>
      </c>
      <c r="C25" s="29">
        <v>3</v>
      </c>
      <c r="D25" s="29">
        <v>4</v>
      </c>
      <c r="E25" s="29">
        <v>5</v>
      </c>
      <c r="F25" s="29">
        <v>6</v>
      </c>
      <c r="G25" s="4"/>
      <c r="H25" s="4"/>
    </row>
    <row r="26" spans="1:8" ht="36.75" customHeight="1" thickBot="1" x14ac:dyDescent="0.3">
      <c r="A26" s="30" t="s">
        <v>47</v>
      </c>
      <c r="B26" s="31">
        <v>120</v>
      </c>
      <c r="C26" s="31">
        <v>120</v>
      </c>
      <c r="D26" s="38">
        <v>3405736</v>
      </c>
      <c r="E26" s="84">
        <v>3343873.85</v>
      </c>
      <c r="F26" s="32">
        <f>E26/D26</f>
        <v>0.98183589391544146</v>
      </c>
      <c r="G26" s="65"/>
      <c r="H26" s="4"/>
    </row>
    <row r="27" spans="1:8" ht="36.75" customHeight="1" thickBot="1" x14ac:dyDescent="0.3">
      <c r="A27" s="30" t="s">
        <v>35</v>
      </c>
      <c r="B27" s="31">
        <v>208</v>
      </c>
      <c r="C27" s="31">
        <v>177</v>
      </c>
      <c r="D27" s="38">
        <v>2045537.55</v>
      </c>
      <c r="E27" s="84">
        <v>2045537.55</v>
      </c>
      <c r="F27" s="32">
        <f t="shared" ref="F27:F30" si="0">E27/D27</f>
        <v>1</v>
      </c>
      <c r="G27" s="4"/>
      <c r="H27" s="4"/>
    </row>
    <row r="28" spans="1:8" ht="36.75" customHeight="1" thickBot="1" x14ac:dyDescent="0.3">
      <c r="A28" s="30" t="s">
        <v>36</v>
      </c>
      <c r="B28" s="31">
        <v>82</v>
      </c>
      <c r="C28" s="31">
        <v>64</v>
      </c>
      <c r="D28" s="38">
        <v>793030.73</v>
      </c>
      <c r="E28" s="84">
        <v>792211.72</v>
      </c>
      <c r="F28" s="32">
        <f t="shared" si="0"/>
        <v>0.99896724052547115</v>
      </c>
      <c r="G28" s="4"/>
      <c r="H28" s="4"/>
    </row>
    <row r="29" spans="1:8" s="50" customFormat="1" ht="36.75" customHeight="1" thickBot="1" x14ac:dyDescent="0.3">
      <c r="A29" s="30" t="s">
        <v>49</v>
      </c>
      <c r="B29" s="31">
        <v>5</v>
      </c>
      <c r="C29" s="63">
        <v>0</v>
      </c>
      <c r="D29" s="53">
        <v>70499</v>
      </c>
      <c r="E29" s="84">
        <v>3522.91</v>
      </c>
      <c r="F29" s="32">
        <f t="shared" si="0"/>
        <v>4.9971063419339282E-2</v>
      </c>
      <c r="G29" s="4"/>
      <c r="H29" s="4"/>
    </row>
    <row r="30" spans="1:8" ht="36.75" customHeight="1" thickBot="1" x14ac:dyDescent="0.3">
      <c r="A30" s="30" t="s">
        <v>10</v>
      </c>
      <c r="B30" s="31">
        <f>SUM(B26:B29)</f>
        <v>415</v>
      </c>
      <c r="C30" s="31">
        <f>SUM(C26:C29)</f>
        <v>361</v>
      </c>
      <c r="D30" s="38">
        <f>SUM(D26:D29)</f>
        <v>6314803.2799999993</v>
      </c>
      <c r="E30" s="84">
        <f>SUM(E26:E29)</f>
        <v>6185146.0300000003</v>
      </c>
      <c r="F30" s="32">
        <f t="shared" si="0"/>
        <v>0.97946772935735871</v>
      </c>
      <c r="G30" s="4"/>
      <c r="H30" s="4"/>
    </row>
    <row r="32" spans="1:8" x14ac:dyDescent="0.25">
      <c r="A32" s="49"/>
      <c r="B32" s="46"/>
    </row>
    <row r="33" spans="1:6" x14ac:dyDescent="0.25">
      <c r="A33" s="51"/>
      <c r="B33" s="51"/>
      <c r="C33" s="51"/>
      <c r="F33" s="57"/>
    </row>
    <row r="34" spans="1:6" x14ac:dyDescent="0.25">
      <c r="E34" s="56"/>
      <c r="F34" s="57"/>
    </row>
    <row r="35" spans="1:6" x14ac:dyDescent="0.25">
      <c r="F35" s="57"/>
    </row>
    <row r="36" spans="1:6" x14ac:dyDescent="0.25">
      <c r="F36" s="57"/>
    </row>
    <row r="37" spans="1:6" x14ac:dyDescent="0.25">
      <c r="F37" s="57"/>
    </row>
    <row r="42" spans="1:6" x14ac:dyDescent="0.25">
      <c r="F42" s="56"/>
    </row>
  </sheetData>
  <sheetProtection selectLockedCells="1" selectUnlockedCells="1"/>
  <mergeCells count="8">
    <mergeCell ref="G3:G4"/>
    <mergeCell ref="H3:H4"/>
    <mergeCell ref="B1:F1"/>
    <mergeCell ref="A3:A4"/>
    <mergeCell ref="C3:C4"/>
    <mergeCell ref="D3:D4"/>
    <mergeCell ref="E3:E4"/>
    <mergeCell ref="F3:F4"/>
  </mergeCells>
  <pageMargins left="0.7" right="0.7" top="0.75" bottom="0.75" header="0.3" footer="0.3"/>
  <pageSetup scale="57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7"/>
  <sheetViews>
    <sheetView topLeftCell="A16" workbookViewId="0">
      <selection sqref="A1:XFD1048576"/>
    </sheetView>
  </sheetViews>
  <sheetFormatPr defaultColWidth="8.85546875" defaultRowHeight="18.75" x14ac:dyDescent="0.3"/>
  <cols>
    <col min="1" max="1" width="8.85546875" style="192"/>
    <col min="2" max="2" width="9" style="192" bestFit="1" customWidth="1"/>
    <col min="3" max="3" width="148.85546875" style="192" bestFit="1" customWidth="1"/>
    <col min="4" max="4" width="20.28515625" style="192" bestFit="1" customWidth="1"/>
    <col min="5" max="5" width="17" style="192" bestFit="1" customWidth="1"/>
    <col min="6" max="6" width="42.85546875" style="192" bestFit="1" customWidth="1"/>
    <col min="7" max="16384" width="8.85546875" style="192"/>
  </cols>
  <sheetData>
    <row r="1" spans="2:6" ht="19.5" thickBot="1" x14ac:dyDescent="0.35"/>
    <row r="2" spans="2:6" ht="19.5" thickBot="1" x14ac:dyDescent="0.35">
      <c r="B2" s="264" t="s">
        <v>157</v>
      </c>
      <c r="C2" s="264"/>
      <c r="D2" s="264"/>
      <c r="E2" s="264"/>
      <c r="F2" s="264"/>
    </row>
    <row r="3" spans="2:6" ht="19.5" thickBot="1" x14ac:dyDescent="0.35">
      <c r="B3" s="264" t="s">
        <v>158</v>
      </c>
      <c r="C3" s="264"/>
      <c r="D3" s="264"/>
      <c r="E3" s="264"/>
      <c r="F3" s="264"/>
    </row>
    <row r="5" spans="2:6" x14ac:dyDescent="0.3">
      <c r="B5" s="265" t="s">
        <v>159</v>
      </c>
      <c r="C5" s="265"/>
      <c r="D5" s="265"/>
      <c r="E5" s="265"/>
      <c r="F5" s="265"/>
    </row>
    <row r="7" spans="2:6" ht="19.5" thickBot="1" x14ac:dyDescent="0.35">
      <c r="B7" s="262" t="s">
        <v>160</v>
      </c>
      <c r="C7" s="262"/>
      <c r="D7" s="262"/>
      <c r="E7" s="262"/>
      <c r="F7" s="262"/>
    </row>
    <row r="8" spans="2:6" ht="19.5" thickBot="1" x14ac:dyDescent="0.35">
      <c r="B8" s="193" t="s">
        <v>161</v>
      </c>
      <c r="C8" s="193" t="s">
        <v>162</v>
      </c>
      <c r="D8" s="193" t="s">
        <v>163</v>
      </c>
      <c r="E8" s="193" t="s">
        <v>164</v>
      </c>
      <c r="F8" s="193" t="s">
        <v>165</v>
      </c>
    </row>
    <row r="9" spans="2:6" ht="19.5" thickBot="1" x14ac:dyDescent="0.35">
      <c r="B9" s="194">
        <v>1</v>
      </c>
      <c r="C9" s="194" t="s">
        <v>166</v>
      </c>
      <c r="D9" s="194">
        <v>268785.34000000003</v>
      </c>
      <c r="E9" s="194" t="s">
        <v>167</v>
      </c>
      <c r="F9" s="194" t="s">
        <v>168</v>
      </c>
    </row>
    <row r="10" spans="2:6" ht="19.5" thickBot="1" x14ac:dyDescent="0.35">
      <c r="B10" s="194">
        <v>2</v>
      </c>
      <c r="C10" s="194" t="s">
        <v>169</v>
      </c>
      <c r="D10" s="194">
        <v>259519.19</v>
      </c>
      <c r="E10" s="194" t="s">
        <v>170</v>
      </c>
      <c r="F10" s="194" t="s">
        <v>168</v>
      </c>
    </row>
    <row r="11" spans="2:6" ht="19.5" thickBot="1" x14ac:dyDescent="0.35">
      <c r="B11" s="194">
        <v>3</v>
      </c>
      <c r="C11" s="194" t="s">
        <v>171</v>
      </c>
      <c r="D11" s="194">
        <v>281345.56</v>
      </c>
      <c r="E11" s="194" t="s">
        <v>172</v>
      </c>
      <c r="F11" s="194" t="s">
        <v>168</v>
      </c>
    </row>
    <row r="12" spans="2:6" ht="19.5" thickBot="1" x14ac:dyDescent="0.35">
      <c r="B12" s="263" t="s">
        <v>173</v>
      </c>
      <c r="C12" s="263"/>
      <c r="D12" s="195">
        <v>809650.09</v>
      </c>
      <c r="E12" s="263"/>
      <c r="F12" s="263"/>
    </row>
    <row r="14" spans="2:6" ht="19.5" thickBot="1" x14ac:dyDescent="0.35">
      <c r="B14" s="262" t="s">
        <v>174</v>
      </c>
      <c r="C14" s="262"/>
      <c r="D14" s="262"/>
      <c r="E14" s="262"/>
      <c r="F14" s="262"/>
    </row>
    <row r="15" spans="2:6" ht="19.5" thickBot="1" x14ac:dyDescent="0.35">
      <c r="B15" s="193" t="s">
        <v>161</v>
      </c>
      <c r="C15" s="193" t="s">
        <v>162</v>
      </c>
      <c r="D15" s="193" t="s">
        <v>163</v>
      </c>
      <c r="E15" s="193" t="s">
        <v>164</v>
      </c>
      <c r="F15" s="193" t="s">
        <v>165</v>
      </c>
    </row>
    <row r="16" spans="2:6" ht="19.5" thickBot="1" x14ac:dyDescent="0.35">
      <c r="B16" s="194">
        <v>1</v>
      </c>
      <c r="C16" s="196" t="s">
        <v>175</v>
      </c>
      <c r="D16" s="194">
        <v>472</v>
      </c>
      <c r="E16" s="194" t="s">
        <v>176</v>
      </c>
      <c r="F16" s="194" t="s">
        <v>177</v>
      </c>
    </row>
    <row r="17" spans="2:6" ht="19.5" thickBot="1" x14ac:dyDescent="0.35">
      <c r="B17" s="263" t="s">
        <v>173</v>
      </c>
      <c r="C17" s="263"/>
      <c r="D17" s="195">
        <v>472</v>
      </c>
      <c r="E17" s="263"/>
      <c r="F17" s="263"/>
    </row>
    <row r="19" spans="2:6" ht="19.5" thickBot="1" x14ac:dyDescent="0.35">
      <c r="B19" s="262" t="s">
        <v>178</v>
      </c>
      <c r="C19" s="262"/>
      <c r="D19" s="262"/>
      <c r="E19" s="262"/>
      <c r="F19" s="262"/>
    </row>
    <row r="20" spans="2:6" ht="19.5" thickBot="1" x14ac:dyDescent="0.35">
      <c r="B20" s="193" t="s">
        <v>161</v>
      </c>
      <c r="C20" s="193" t="s">
        <v>162</v>
      </c>
      <c r="D20" s="193" t="s">
        <v>163</v>
      </c>
      <c r="E20" s="193" t="s">
        <v>164</v>
      </c>
      <c r="F20" s="193" t="s">
        <v>165</v>
      </c>
    </row>
    <row r="21" spans="2:6" ht="19.5" thickBot="1" x14ac:dyDescent="0.35">
      <c r="B21" s="194">
        <v>1</v>
      </c>
      <c r="C21" s="194" t="s">
        <v>179</v>
      </c>
      <c r="D21" s="194">
        <v>2005.45</v>
      </c>
      <c r="E21" s="194" t="s">
        <v>180</v>
      </c>
      <c r="F21" s="194" t="s">
        <v>181</v>
      </c>
    </row>
    <row r="22" spans="2:6" ht="19.5" thickBot="1" x14ac:dyDescent="0.35">
      <c r="B22" s="194">
        <v>2</v>
      </c>
      <c r="C22" s="194" t="s">
        <v>179</v>
      </c>
      <c r="D22" s="194">
        <v>4325.24</v>
      </c>
      <c r="E22" s="194" t="s">
        <v>180</v>
      </c>
      <c r="F22" s="194" t="s">
        <v>181</v>
      </c>
    </row>
    <row r="23" spans="2:6" ht="19.5" thickBot="1" x14ac:dyDescent="0.35">
      <c r="B23" s="194">
        <v>3</v>
      </c>
      <c r="C23" s="194" t="s">
        <v>179</v>
      </c>
      <c r="D23" s="194">
        <v>400.22</v>
      </c>
      <c r="E23" s="194" t="s">
        <v>182</v>
      </c>
      <c r="F23" s="194" t="s">
        <v>181</v>
      </c>
    </row>
    <row r="24" spans="2:6" ht="19.5" thickBot="1" x14ac:dyDescent="0.35">
      <c r="B24" s="194">
        <v>4</v>
      </c>
      <c r="C24" s="194" t="s">
        <v>179</v>
      </c>
      <c r="D24" s="194">
        <v>6483.35</v>
      </c>
      <c r="E24" s="194" t="s">
        <v>183</v>
      </c>
      <c r="F24" s="194" t="s">
        <v>181</v>
      </c>
    </row>
    <row r="25" spans="2:6" ht="19.5" thickBot="1" x14ac:dyDescent="0.35">
      <c r="B25" s="194">
        <v>5</v>
      </c>
      <c r="C25" s="194" t="s">
        <v>179</v>
      </c>
      <c r="D25" s="194">
        <v>6113.02</v>
      </c>
      <c r="E25" s="194" t="s">
        <v>184</v>
      </c>
      <c r="F25" s="194" t="s">
        <v>185</v>
      </c>
    </row>
    <row r="26" spans="2:6" ht="19.5" thickBot="1" x14ac:dyDescent="0.35">
      <c r="B26" s="194">
        <v>6</v>
      </c>
      <c r="C26" s="194" t="s">
        <v>179</v>
      </c>
      <c r="D26" s="194">
        <v>926.7</v>
      </c>
      <c r="E26" s="194" t="s">
        <v>186</v>
      </c>
      <c r="F26" s="194" t="s">
        <v>187</v>
      </c>
    </row>
    <row r="27" spans="2:6" ht="19.5" thickBot="1" x14ac:dyDescent="0.35">
      <c r="B27" s="194">
        <v>7</v>
      </c>
      <c r="C27" s="194" t="s">
        <v>179</v>
      </c>
      <c r="D27" s="194">
        <v>1332.17</v>
      </c>
      <c r="E27" s="194" t="s">
        <v>188</v>
      </c>
      <c r="F27" s="194" t="s">
        <v>185</v>
      </c>
    </row>
    <row r="28" spans="2:6" ht="19.5" thickBot="1" x14ac:dyDescent="0.35">
      <c r="B28" s="194">
        <v>8</v>
      </c>
      <c r="C28" s="194" t="s">
        <v>179</v>
      </c>
      <c r="D28" s="194">
        <v>4236.6400000000003</v>
      </c>
      <c r="E28" s="194" t="s">
        <v>188</v>
      </c>
      <c r="F28" s="194" t="s">
        <v>185</v>
      </c>
    </row>
    <row r="29" spans="2:6" ht="19.5" thickBot="1" x14ac:dyDescent="0.35">
      <c r="B29" s="194">
        <v>9</v>
      </c>
      <c r="C29" s="194" t="s">
        <v>179</v>
      </c>
      <c r="D29" s="194">
        <v>693.41</v>
      </c>
      <c r="E29" s="194" t="s">
        <v>189</v>
      </c>
      <c r="F29" s="194" t="s">
        <v>185</v>
      </c>
    </row>
    <row r="30" spans="2:6" ht="19.5" thickBot="1" x14ac:dyDescent="0.35">
      <c r="B30" s="194">
        <v>10</v>
      </c>
      <c r="C30" s="194" t="s">
        <v>179</v>
      </c>
      <c r="D30" s="194">
        <v>2536.65</v>
      </c>
      <c r="E30" s="194" t="s">
        <v>190</v>
      </c>
      <c r="F30" s="194" t="s">
        <v>185</v>
      </c>
    </row>
    <row r="31" spans="2:6" ht="19.5" thickBot="1" x14ac:dyDescent="0.35">
      <c r="B31" s="263" t="s">
        <v>173</v>
      </c>
      <c r="C31" s="263"/>
      <c r="D31" s="195">
        <v>29052.85</v>
      </c>
      <c r="E31" s="263"/>
      <c r="F31" s="263"/>
    </row>
    <row r="33" spans="2:6" ht="19.5" thickBot="1" x14ac:dyDescent="0.35">
      <c r="B33" s="262" t="s">
        <v>191</v>
      </c>
      <c r="C33" s="262"/>
      <c r="D33" s="262"/>
      <c r="E33" s="262"/>
      <c r="F33" s="262"/>
    </row>
    <row r="34" spans="2:6" ht="19.5" thickBot="1" x14ac:dyDescent="0.35">
      <c r="B34" s="193" t="s">
        <v>161</v>
      </c>
      <c r="C34" s="193" t="s">
        <v>162</v>
      </c>
      <c r="D34" s="193" t="s">
        <v>163</v>
      </c>
      <c r="E34" s="193" t="s">
        <v>164</v>
      </c>
      <c r="F34" s="193" t="s">
        <v>165</v>
      </c>
    </row>
    <row r="35" spans="2:6" ht="19.5" thickBot="1" x14ac:dyDescent="0.35">
      <c r="B35" s="194">
        <v>1</v>
      </c>
      <c r="C35" s="194" t="s">
        <v>192</v>
      </c>
      <c r="D35" s="194">
        <v>252</v>
      </c>
      <c r="E35" s="194" t="s">
        <v>193</v>
      </c>
      <c r="F35" s="194" t="s">
        <v>194</v>
      </c>
    </row>
    <row r="36" spans="2:6" ht="19.5" thickBot="1" x14ac:dyDescent="0.35">
      <c r="B36" s="194">
        <v>2</v>
      </c>
      <c r="C36" s="194" t="s">
        <v>192</v>
      </c>
      <c r="D36" s="194">
        <v>441</v>
      </c>
      <c r="E36" s="194" t="s">
        <v>193</v>
      </c>
      <c r="F36" s="194" t="s">
        <v>195</v>
      </c>
    </row>
    <row r="37" spans="2:6" ht="19.5" thickBot="1" x14ac:dyDescent="0.35">
      <c r="B37" s="194">
        <v>3</v>
      </c>
      <c r="C37" s="194" t="s">
        <v>196</v>
      </c>
      <c r="D37" s="194">
        <v>117</v>
      </c>
      <c r="E37" s="194" t="s">
        <v>193</v>
      </c>
      <c r="F37" s="194" t="s">
        <v>197</v>
      </c>
    </row>
    <row r="38" spans="2:6" ht="19.5" thickBot="1" x14ac:dyDescent="0.35">
      <c r="B38" s="194">
        <v>4</v>
      </c>
      <c r="C38" s="194" t="s">
        <v>196</v>
      </c>
      <c r="D38" s="194">
        <v>117</v>
      </c>
      <c r="E38" s="194" t="s">
        <v>193</v>
      </c>
      <c r="F38" s="194" t="s">
        <v>198</v>
      </c>
    </row>
    <row r="39" spans="2:6" ht="19.5" thickBot="1" x14ac:dyDescent="0.35">
      <c r="B39" s="194">
        <v>5</v>
      </c>
      <c r="C39" s="194" t="s">
        <v>199</v>
      </c>
      <c r="D39" s="194">
        <v>440.45</v>
      </c>
      <c r="E39" s="194" t="s">
        <v>200</v>
      </c>
      <c r="F39" s="194" t="s">
        <v>201</v>
      </c>
    </row>
    <row r="40" spans="2:6" ht="19.5" thickBot="1" x14ac:dyDescent="0.35">
      <c r="B40" s="194">
        <v>6</v>
      </c>
      <c r="C40" s="194" t="s">
        <v>196</v>
      </c>
      <c r="D40" s="194">
        <v>117</v>
      </c>
      <c r="E40" s="194" t="s">
        <v>200</v>
      </c>
      <c r="F40" s="194" t="s">
        <v>201</v>
      </c>
    </row>
    <row r="41" spans="2:6" ht="19.5" thickBot="1" x14ac:dyDescent="0.35">
      <c r="B41" s="194">
        <v>7</v>
      </c>
      <c r="C41" s="194" t="s">
        <v>202</v>
      </c>
      <c r="D41" s="194">
        <v>399.6</v>
      </c>
      <c r="E41" s="194" t="s">
        <v>180</v>
      </c>
      <c r="F41" s="194" t="s">
        <v>203</v>
      </c>
    </row>
    <row r="42" spans="2:6" ht="19.5" thickBot="1" x14ac:dyDescent="0.35">
      <c r="B42" s="194">
        <v>8</v>
      </c>
      <c r="C42" s="194" t="s">
        <v>202</v>
      </c>
      <c r="D42" s="194">
        <v>444</v>
      </c>
      <c r="E42" s="194" t="s">
        <v>180</v>
      </c>
      <c r="F42" s="194" t="s">
        <v>204</v>
      </c>
    </row>
    <row r="43" spans="2:6" ht="19.5" thickBot="1" x14ac:dyDescent="0.35">
      <c r="B43" s="194">
        <v>9</v>
      </c>
      <c r="C43" s="194" t="s">
        <v>205</v>
      </c>
      <c r="D43" s="194">
        <v>444</v>
      </c>
      <c r="E43" s="194" t="s">
        <v>180</v>
      </c>
      <c r="F43" s="194" t="s">
        <v>206</v>
      </c>
    </row>
    <row r="44" spans="2:6" ht="19.5" thickBot="1" x14ac:dyDescent="0.35">
      <c r="B44" s="194">
        <v>10</v>
      </c>
      <c r="C44" s="194" t="s">
        <v>202</v>
      </c>
      <c r="D44" s="194">
        <v>355.2</v>
      </c>
      <c r="E44" s="194" t="s">
        <v>180</v>
      </c>
      <c r="F44" s="194" t="s">
        <v>207</v>
      </c>
    </row>
    <row r="45" spans="2:6" ht="19.5" thickBot="1" x14ac:dyDescent="0.35">
      <c r="B45" s="194">
        <v>11</v>
      </c>
      <c r="C45" s="194" t="s">
        <v>208</v>
      </c>
      <c r="D45" s="194">
        <v>1188</v>
      </c>
      <c r="E45" s="194" t="s">
        <v>209</v>
      </c>
      <c r="F45" s="194" t="s">
        <v>210</v>
      </c>
    </row>
    <row r="46" spans="2:6" ht="19.5" thickBot="1" x14ac:dyDescent="0.35">
      <c r="B46" s="194">
        <v>12</v>
      </c>
      <c r="C46" s="194" t="s">
        <v>202</v>
      </c>
      <c r="D46" s="194">
        <v>355.2</v>
      </c>
      <c r="E46" s="194" t="s">
        <v>209</v>
      </c>
      <c r="F46" s="194" t="s">
        <v>211</v>
      </c>
    </row>
    <row r="47" spans="2:6" ht="19.5" thickBot="1" x14ac:dyDescent="0.35">
      <c r="B47" s="194">
        <v>13</v>
      </c>
      <c r="C47" s="194" t="s">
        <v>202</v>
      </c>
      <c r="D47" s="194">
        <v>355.2</v>
      </c>
      <c r="E47" s="194" t="s">
        <v>212</v>
      </c>
      <c r="F47" s="194" t="s">
        <v>213</v>
      </c>
    </row>
    <row r="48" spans="2:6" ht="19.5" thickBot="1" x14ac:dyDescent="0.35">
      <c r="B48" s="194">
        <v>14</v>
      </c>
      <c r="C48" s="194" t="s">
        <v>214</v>
      </c>
      <c r="D48" s="194">
        <v>180</v>
      </c>
      <c r="E48" s="194" t="s">
        <v>212</v>
      </c>
      <c r="F48" s="194" t="s">
        <v>195</v>
      </c>
    </row>
    <row r="49" spans="2:6" ht="19.5" thickBot="1" x14ac:dyDescent="0.35">
      <c r="B49" s="194">
        <v>15</v>
      </c>
      <c r="C49" s="194" t="s">
        <v>196</v>
      </c>
      <c r="D49" s="194">
        <v>78</v>
      </c>
      <c r="E49" s="194" t="s">
        <v>212</v>
      </c>
      <c r="F49" s="194" t="s">
        <v>215</v>
      </c>
    </row>
    <row r="50" spans="2:6" ht="19.5" thickBot="1" x14ac:dyDescent="0.35">
      <c r="B50" s="194">
        <v>16</v>
      </c>
      <c r="C50" s="194" t="s">
        <v>202</v>
      </c>
      <c r="D50" s="194">
        <v>444</v>
      </c>
      <c r="E50" s="194" t="s">
        <v>212</v>
      </c>
      <c r="F50" s="194" t="s">
        <v>195</v>
      </c>
    </row>
    <row r="51" spans="2:6" ht="19.5" thickBot="1" x14ac:dyDescent="0.35">
      <c r="B51" s="194">
        <v>17</v>
      </c>
      <c r="C51" s="194" t="s">
        <v>196</v>
      </c>
      <c r="D51" s="194">
        <v>78</v>
      </c>
      <c r="E51" s="194" t="s">
        <v>212</v>
      </c>
      <c r="F51" s="194" t="s">
        <v>187</v>
      </c>
    </row>
    <row r="52" spans="2:6" ht="19.5" thickBot="1" x14ac:dyDescent="0.35">
      <c r="B52" s="194">
        <v>18</v>
      </c>
      <c r="C52" s="194" t="s">
        <v>208</v>
      </c>
      <c r="D52" s="194">
        <v>1188</v>
      </c>
      <c r="E52" s="194" t="s">
        <v>183</v>
      </c>
      <c r="F52" s="194" t="s">
        <v>216</v>
      </c>
    </row>
    <row r="53" spans="2:6" ht="19.5" thickBot="1" x14ac:dyDescent="0.35">
      <c r="B53" s="194">
        <v>19</v>
      </c>
      <c r="C53" s="194" t="s">
        <v>208</v>
      </c>
      <c r="D53" s="194">
        <v>643.5</v>
      </c>
      <c r="E53" s="194" t="s">
        <v>183</v>
      </c>
      <c r="F53" s="194" t="s">
        <v>217</v>
      </c>
    </row>
    <row r="54" spans="2:6" ht="19.5" thickBot="1" x14ac:dyDescent="0.35">
      <c r="B54" s="194">
        <v>20</v>
      </c>
      <c r="C54" s="194" t="s">
        <v>208</v>
      </c>
      <c r="D54" s="194">
        <v>1188</v>
      </c>
      <c r="E54" s="194" t="s">
        <v>183</v>
      </c>
      <c r="F54" s="194" t="s">
        <v>218</v>
      </c>
    </row>
    <row r="55" spans="2:6" ht="19.5" thickBot="1" x14ac:dyDescent="0.35">
      <c r="B55" s="194">
        <v>21</v>
      </c>
      <c r="C55" s="194" t="s">
        <v>208</v>
      </c>
      <c r="D55" s="194">
        <v>1188</v>
      </c>
      <c r="E55" s="194" t="s">
        <v>183</v>
      </c>
      <c r="F55" s="194" t="s">
        <v>219</v>
      </c>
    </row>
    <row r="56" spans="2:6" ht="19.5" thickBot="1" x14ac:dyDescent="0.35">
      <c r="B56" s="194">
        <v>22</v>
      </c>
      <c r="C56" s="194" t="s">
        <v>220</v>
      </c>
      <c r="D56" s="194">
        <v>180</v>
      </c>
      <c r="E56" s="194" t="s">
        <v>221</v>
      </c>
      <c r="F56" s="194" t="s">
        <v>222</v>
      </c>
    </row>
    <row r="57" spans="2:6" ht="19.5" thickBot="1" x14ac:dyDescent="0.35">
      <c r="B57" s="194">
        <v>23</v>
      </c>
      <c r="C57" s="194" t="s">
        <v>196</v>
      </c>
      <c r="D57" s="194">
        <v>117</v>
      </c>
      <c r="E57" s="194" t="s">
        <v>221</v>
      </c>
      <c r="F57" s="194" t="s">
        <v>223</v>
      </c>
    </row>
    <row r="58" spans="2:6" ht="19.5" thickBot="1" x14ac:dyDescent="0.35">
      <c r="B58" s="194">
        <v>24</v>
      </c>
      <c r="C58" s="194" t="s">
        <v>220</v>
      </c>
      <c r="D58" s="194">
        <v>240</v>
      </c>
      <c r="E58" s="194" t="s">
        <v>221</v>
      </c>
      <c r="F58" s="194" t="s">
        <v>224</v>
      </c>
    </row>
    <row r="59" spans="2:6" ht="19.5" thickBot="1" x14ac:dyDescent="0.35">
      <c r="B59" s="194">
        <v>25</v>
      </c>
      <c r="C59" s="194" t="s">
        <v>202</v>
      </c>
      <c r="D59" s="194">
        <v>355.2</v>
      </c>
      <c r="E59" s="194" t="s">
        <v>221</v>
      </c>
      <c r="F59" s="194" t="s">
        <v>197</v>
      </c>
    </row>
    <row r="60" spans="2:6" ht="19.5" thickBot="1" x14ac:dyDescent="0.35">
      <c r="B60" s="194">
        <v>26</v>
      </c>
      <c r="C60" s="194" t="s">
        <v>202</v>
      </c>
      <c r="D60" s="194">
        <v>355.2</v>
      </c>
      <c r="E60" s="194" t="s">
        <v>225</v>
      </c>
      <c r="F60" s="194" t="s">
        <v>223</v>
      </c>
    </row>
    <row r="61" spans="2:6" ht="19.5" thickBot="1" x14ac:dyDescent="0.35">
      <c r="B61" s="194">
        <v>27</v>
      </c>
      <c r="C61" s="194" t="s">
        <v>202</v>
      </c>
      <c r="D61" s="194">
        <v>355.2</v>
      </c>
      <c r="E61" s="194" t="s">
        <v>225</v>
      </c>
      <c r="F61" s="194" t="s">
        <v>223</v>
      </c>
    </row>
    <row r="62" spans="2:6" ht="19.5" thickBot="1" x14ac:dyDescent="0.35">
      <c r="B62" s="194">
        <v>28</v>
      </c>
      <c r="C62" s="194" t="s">
        <v>226</v>
      </c>
      <c r="D62" s="194">
        <v>69</v>
      </c>
      <c r="E62" s="194" t="s">
        <v>227</v>
      </c>
      <c r="F62" s="194" t="s">
        <v>228</v>
      </c>
    </row>
    <row r="63" spans="2:6" ht="19.5" thickBot="1" x14ac:dyDescent="0.35">
      <c r="B63" s="194">
        <v>29</v>
      </c>
      <c r="C63" s="194" t="s">
        <v>229</v>
      </c>
      <c r="D63" s="194">
        <v>553.73</v>
      </c>
      <c r="E63" s="194" t="s">
        <v>230</v>
      </c>
      <c r="F63" s="194" t="s">
        <v>231</v>
      </c>
    </row>
    <row r="64" spans="2:6" ht="19.5" thickBot="1" x14ac:dyDescent="0.35">
      <c r="B64" s="194">
        <v>30</v>
      </c>
      <c r="C64" s="194" t="s">
        <v>229</v>
      </c>
      <c r="D64" s="194">
        <v>462.76</v>
      </c>
      <c r="E64" s="194" t="s">
        <v>232</v>
      </c>
      <c r="F64" s="194" t="s">
        <v>210</v>
      </c>
    </row>
    <row r="65" spans="2:6" ht="19.5" thickBot="1" x14ac:dyDescent="0.35">
      <c r="B65" s="194">
        <v>31</v>
      </c>
      <c r="C65" s="194" t="s">
        <v>233</v>
      </c>
      <c r="D65" s="194">
        <v>462.76</v>
      </c>
      <c r="E65" s="194" t="s">
        <v>232</v>
      </c>
      <c r="F65" s="194" t="s">
        <v>218</v>
      </c>
    </row>
    <row r="66" spans="2:6" ht="19.5" thickBot="1" x14ac:dyDescent="0.35">
      <c r="B66" s="194">
        <v>32</v>
      </c>
      <c r="C66" s="194" t="s">
        <v>202</v>
      </c>
      <c r="D66" s="194">
        <v>355.2</v>
      </c>
      <c r="E66" s="194" t="s">
        <v>232</v>
      </c>
      <c r="F66" s="194" t="s">
        <v>211</v>
      </c>
    </row>
    <row r="67" spans="2:6" ht="19.5" thickBot="1" x14ac:dyDescent="0.35">
      <c r="B67" s="194">
        <v>33</v>
      </c>
      <c r="C67" s="194" t="s">
        <v>234</v>
      </c>
      <c r="D67" s="194">
        <v>564</v>
      </c>
      <c r="E67" s="194" t="s">
        <v>232</v>
      </c>
      <c r="F67" s="194" t="s">
        <v>235</v>
      </c>
    </row>
    <row r="68" spans="2:6" ht="19.5" thickBot="1" x14ac:dyDescent="0.35">
      <c r="B68" s="194">
        <v>34</v>
      </c>
      <c r="C68" s="194" t="s">
        <v>229</v>
      </c>
      <c r="D68" s="194">
        <v>462.76</v>
      </c>
      <c r="E68" s="194" t="s">
        <v>236</v>
      </c>
      <c r="F68" s="194" t="s">
        <v>237</v>
      </c>
    </row>
    <row r="69" spans="2:6" ht="19.5" thickBot="1" x14ac:dyDescent="0.35">
      <c r="B69" s="194">
        <v>35</v>
      </c>
      <c r="C69" s="194" t="s">
        <v>226</v>
      </c>
      <c r="D69" s="194">
        <v>138</v>
      </c>
      <c r="E69" s="194" t="s">
        <v>236</v>
      </c>
      <c r="F69" s="194" t="s">
        <v>213</v>
      </c>
    </row>
    <row r="70" spans="2:6" ht="19.5" thickBot="1" x14ac:dyDescent="0.35">
      <c r="B70" s="194">
        <v>36</v>
      </c>
      <c r="C70" s="194" t="s">
        <v>238</v>
      </c>
      <c r="D70" s="194">
        <v>204</v>
      </c>
      <c r="E70" s="194" t="s">
        <v>239</v>
      </c>
      <c r="F70" s="194" t="s">
        <v>228</v>
      </c>
    </row>
    <row r="71" spans="2:6" ht="19.5" thickBot="1" x14ac:dyDescent="0.35">
      <c r="B71" s="194">
        <v>37</v>
      </c>
      <c r="C71" s="194" t="s">
        <v>220</v>
      </c>
      <c r="D71" s="194">
        <v>180</v>
      </c>
      <c r="E71" s="194" t="s">
        <v>170</v>
      </c>
      <c r="F71" s="194" t="s">
        <v>201</v>
      </c>
    </row>
    <row r="72" spans="2:6" ht="19.5" thickBot="1" x14ac:dyDescent="0.35">
      <c r="B72" s="194">
        <v>38</v>
      </c>
      <c r="C72" s="194" t="s">
        <v>240</v>
      </c>
      <c r="D72" s="194">
        <v>288</v>
      </c>
      <c r="E72" s="194" t="s">
        <v>170</v>
      </c>
      <c r="F72" s="194" t="s">
        <v>222</v>
      </c>
    </row>
    <row r="73" spans="2:6" ht="19.5" thickBot="1" x14ac:dyDescent="0.35">
      <c r="B73" s="194">
        <v>39</v>
      </c>
      <c r="C73" s="194" t="s">
        <v>241</v>
      </c>
      <c r="D73" s="194">
        <v>121.5</v>
      </c>
      <c r="E73" s="194" t="s">
        <v>170</v>
      </c>
      <c r="F73" s="194" t="s">
        <v>222</v>
      </c>
    </row>
    <row r="74" spans="2:6" ht="19.5" thickBot="1" x14ac:dyDescent="0.35">
      <c r="B74" s="194">
        <v>40</v>
      </c>
      <c r="C74" s="194" t="s">
        <v>233</v>
      </c>
      <c r="D74" s="194">
        <v>69</v>
      </c>
      <c r="E74" s="194" t="s">
        <v>170</v>
      </c>
      <c r="F74" s="194" t="s">
        <v>242</v>
      </c>
    </row>
    <row r="75" spans="2:6" ht="19.5" thickBot="1" x14ac:dyDescent="0.35">
      <c r="B75" s="194">
        <v>41</v>
      </c>
      <c r="C75" s="194" t="s">
        <v>196</v>
      </c>
      <c r="D75" s="194">
        <v>117</v>
      </c>
      <c r="E75" s="194" t="s">
        <v>170</v>
      </c>
      <c r="F75" s="194" t="s">
        <v>198</v>
      </c>
    </row>
    <row r="76" spans="2:6" ht="19.5" thickBot="1" x14ac:dyDescent="0.35">
      <c r="B76" s="194">
        <v>42</v>
      </c>
      <c r="C76" s="194" t="s">
        <v>241</v>
      </c>
      <c r="D76" s="194">
        <v>121.5</v>
      </c>
      <c r="E76" s="194" t="s">
        <v>170</v>
      </c>
      <c r="F76" s="194" t="s">
        <v>243</v>
      </c>
    </row>
    <row r="77" spans="2:6" ht="19.5" thickBot="1" x14ac:dyDescent="0.35">
      <c r="B77" s="194">
        <v>43</v>
      </c>
      <c r="C77" s="194" t="s">
        <v>244</v>
      </c>
      <c r="D77" s="194">
        <v>214.2</v>
      </c>
      <c r="E77" s="194" t="s">
        <v>170</v>
      </c>
      <c r="F77" s="194" t="s">
        <v>217</v>
      </c>
    </row>
    <row r="78" spans="2:6" ht="19.5" thickBot="1" x14ac:dyDescent="0.35">
      <c r="B78" s="194">
        <v>44</v>
      </c>
      <c r="C78" s="194" t="s">
        <v>214</v>
      </c>
      <c r="D78" s="194">
        <v>240</v>
      </c>
      <c r="E78" s="194" t="s">
        <v>170</v>
      </c>
      <c r="F78" s="194" t="s">
        <v>217</v>
      </c>
    </row>
    <row r="79" spans="2:6" ht="19.5" thickBot="1" x14ac:dyDescent="0.35">
      <c r="B79" s="194">
        <v>45</v>
      </c>
      <c r="C79" s="194" t="s">
        <v>196</v>
      </c>
      <c r="D79" s="194">
        <v>117</v>
      </c>
      <c r="E79" s="194" t="s">
        <v>186</v>
      </c>
      <c r="F79" s="194" t="s">
        <v>245</v>
      </c>
    </row>
    <row r="80" spans="2:6" ht="19.5" thickBot="1" x14ac:dyDescent="0.35">
      <c r="B80" s="194">
        <v>46</v>
      </c>
      <c r="C80" s="194" t="s">
        <v>196</v>
      </c>
      <c r="D80" s="194">
        <v>117</v>
      </c>
      <c r="E80" s="194" t="s">
        <v>186</v>
      </c>
      <c r="F80" s="194" t="s">
        <v>218</v>
      </c>
    </row>
    <row r="81" spans="2:6" ht="19.5" thickBot="1" x14ac:dyDescent="0.35">
      <c r="B81" s="194">
        <v>47</v>
      </c>
      <c r="C81" s="194" t="s">
        <v>196</v>
      </c>
      <c r="D81" s="194">
        <v>117</v>
      </c>
      <c r="E81" s="194" t="s">
        <v>186</v>
      </c>
      <c r="F81" s="194" t="s">
        <v>246</v>
      </c>
    </row>
    <row r="82" spans="2:6" ht="19.5" thickBot="1" x14ac:dyDescent="0.35">
      <c r="B82" s="194">
        <v>48</v>
      </c>
      <c r="C82" s="194" t="s">
        <v>247</v>
      </c>
      <c r="D82" s="194">
        <v>141</v>
      </c>
      <c r="E82" s="194" t="s">
        <v>186</v>
      </c>
      <c r="F82" s="194" t="s">
        <v>187</v>
      </c>
    </row>
    <row r="83" spans="2:6" ht="19.5" thickBot="1" x14ac:dyDescent="0.35">
      <c r="B83" s="194">
        <v>49</v>
      </c>
      <c r="C83" s="194" t="s">
        <v>208</v>
      </c>
      <c r="D83" s="194">
        <v>99</v>
      </c>
      <c r="E83" s="194" t="s">
        <v>248</v>
      </c>
      <c r="F83" s="194" t="s">
        <v>210</v>
      </c>
    </row>
    <row r="84" spans="2:6" ht="19.5" thickBot="1" x14ac:dyDescent="0.35">
      <c r="B84" s="194">
        <v>50</v>
      </c>
      <c r="C84" s="194" t="s">
        <v>249</v>
      </c>
      <c r="D84" s="194">
        <v>99</v>
      </c>
      <c r="E84" s="194" t="s">
        <v>248</v>
      </c>
      <c r="F84" s="194" t="s">
        <v>218</v>
      </c>
    </row>
    <row r="85" spans="2:6" ht="19.5" thickBot="1" x14ac:dyDescent="0.35">
      <c r="B85" s="194">
        <v>51</v>
      </c>
      <c r="C85" s="194" t="s">
        <v>208</v>
      </c>
      <c r="D85" s="194">
        <v>99</v>
      </c>
      <c r="E85" s="194" t="s">
        <v>248</v>
      </c>
      <c r="F85" s="194" t="s">
        <v>219</v>
      </c>
    </row>
    <row r="86" spans="2:6" ht="19.5" thickBot="1" x14ac:dyDescent="0.35">
      <c r="B86" s="194">
        <v>52</v>
      </c>
      <c r="C86" s="194" t="s">
        <v>249</v>
      </c>
      <c r="D86" s="194">
        <v>99</v>
      </c>
      <c r="E86" s="194" t="s">
        <v>248</v>
      </c>
      <c r="F86" s="194" t="s">
        <v>216</v>
      </c>
    </row>
    <row r="87" spans="2:6" ht="19.5" thickBot="1" x14ac:dyDescent="0.35">
      <c r="B87" s="194">
        <v>53</v>
      </c>
      <c r="C87" s="194" t="s">
        <v>196</v>
      </c>
      <c r="D87" s="194">
        <v>117</v>
      </c>
      <c r="E87" s="194" t="s">
        <v>250</v>
      </c>
      <c r="F87" s="194" t="s">
        <v>251</v>
      </c>
    </row>
    <row r="88" spans="2:6" ht="19.5" thickBot="1" x14ac:dyDescent="0.35">
      <c r="B88" s="194">
        <v>54</v>
      </c>
      <c r="C88" s="194" t="s">
        <v>192</v>
      </c>
      <c r="D88" s="194">
        <v>252</v>
      </c>
      <c r="E88" s="194" t="s">
        <v>252</v>
      </c>
      <c r="F88" s="194" t="s">
        <v>203</v>
      </c>
    </row>
    <row r="89" spans="2:6" ht="19.5" thickBot="1" x14ac:dyDescent="0.35">
      <c r="B89" s="194">
        <v>55</v>
      </c>
      <c r="C89" s="194" t="s">
        <v>253</v>
      </c>
      <c r="D89" s="194">
        <v>403.2</v>
      </c>
      <c r="E89" s="194" t="s">
        <v>252</v>
      </c>
      <c r="F89" s="194" t="s">
        <v>254</v>
      </c>
    </row>
    <row r="90" spans="2:6" ht="19.5" thickBot="1" x14ac:dyDescent="0.35">
      <c r="B90" s="194">
        <v>56</v>
      </c>
      <c r="C90" s="194" t="s">
        <v>208</v>
      </c>
      <c r="D90" s="194">
        <v>792</v>
      </c>
      <c r="E90" s="194" t="s">
        <v>189</v>
      </c>
      <c r="F90" s="194" t="s">
        <v>217</v>
      </c>
    </row>
    <row r="91" spans="2:6" ht="19.5" thickBot="1" x14ac:dyDescent="0.35">
      <c r="B91" s="194">
        <v>57</v>
      </c>
      <c r="C91" s="194" t="s">
        <v>196</v>
      </c>
      <c r="D91" s="194">
        <v>117</v>
      </c>
      <c r="E91" s="194" t="s">
        <v>189</v>
      </c>
      <c r="F91" s="194" t="s">
        <v>219</v>
      </c>
    </row>
    <row r="92" spans="2:6" ht="19.5" thickBot="1" x14ac:dyDescent="0.35">
      <c r="B92" s="194">
        <v>58</v>
      </c>
      <c r="C92" s="194" t="s">
        <v>255</v>
      </c>
      <c r="D92" s="194">
        <v>288.8</v>
      </c>
      <c r="E92" s="194" t="s">
        <v>189</v>
      </c>
      <c r="F92" s="194" t="s">
        <v>210</v>
      </c>
    </row>
    <row r="93" spans="2:6" ht="19.5" thickBot="1" x14ac:dyDescent="0.35">
      <c r="B93" s="194">
        <v>59</v>
      </c>
      <c r="C93" s="194" t="s">
        <v>196</v>
      </c>
      <c r="D93" s="194">
        <v>117</v>
      </c>
      <c r="E93" s="194" t="s">
        <v>189</v>
      </c>
      <c r="F93" s="194" t="s">
        <v>187</v>
      </c>
    </row>
    <row r="94" spans="2:6" ht="19.5" thickBot="1" x14ac:dyDescent="0.35">
      <c r="B94" s="194">
        <v>60</v>
      </c>
      <c r="C94" s="194" t="s">
        <v>208</v>
      </c>
      <c r="D94" s="194">
        <v>792</v>
      </c>
      <c r="E94" s="194" t="s">
        <v>189</v>
      </c>
      <c r="F94" s="194" t="s">
        <v>246</v>
      </c>
    </row>
    <row r="95" spans="2:6" ht="19.5" thickBot="1" x14ac:dyDescent="0.35">
      <c r="B95" s="194">
        <v>61</v>
      </c>
      <c r="C95" s="194" t="s">
        <v>192</v>
      </c>
      <c r="D95" s="194">
        <v>252</v>
      </c>
      <c r="E95" s="194" t="s">
        <v>256</v>
      </c>
      <c r="F95" s="194" t="s">
        <v>213</v>
      </c>
    </row>
    <row r="96" spans="2:6" ht="19.5" thickBot="1" x14ac:dyDescent="0.35">
      <c r="B96" s="194">
        <v>62</v>
      </c>
      <c r="C96" s="194" t="s">
        <v>257</v>
      </c>
      <c r="D96" s="194">
        <v>234</v>
      </c>
      <c r="E96" s="194" t="s">
        <v>256</v>
      </c>
      <c r="F96" s="194" t="s">
        <v>258</v>
      </c>
    </row>
    <row r="97" spans="2:6" ht="19.5" thickBot="1" x14ac:dyDescent="0.35">
      <c r="B97" s="194">
        <v>63</v>
      </c>
      <c r="C97" s="194" t="s">
        <v>196</v>
      </c>
      <c r="D97" s="194">
        <v>117</v>
      </c>
      <c r="E97" s="194" t="s">
        <v>256</v>
      </c>
      <c r="F97" s="194" t="s">
        <v>228</v>
      </c>
    </row>
    <row r="98" spans="2:6" ht="19.5" thickBot="1" x14ac:dyDescent="0.35">
      <c r="B98" s="194">
        <v>64</v>
      </c>
      <c r="C98" s="194" t="s">
        <v>253</v>
      </c>
      <c r="D98" s="194">
        <v>403.2</v>
      </c>
      <c r="E98" s="194" t="s">
        <v>256</v>
      </c>
      <c r="F98" s="194" t="s">
        <v>206</v>
      </c>
    </row>
    <row r="99" spans="2:6" ht="19.5" thickBot="1" x14ac:dyDescent="0.35">
      <c r="B99" s="194">
        <v>65</v>
      </c>
      <c r="C99" s="194" t="s">
        <v>196</v>
      </c>
      <c r="D99" s="194">
        <v>117</v>
      </c>
      <c r="E99" s="194" t="s">
        <v>256</v>
      </c>
      <c r="F99" s="194" t="s">
        <v>259</v>
      </c>
    </row>
    <row r="100" spans="2:6" ht="19.5" thickBot="1" x14ac:dyDescent="0.35">
      <c r="B100" s="194">
        <v>66</v>
      </c>
      <c r="C100" s="194" t="s">
        <v>260</v>
      </c>
      <c r="D100" s="194">
        <v>228</v>
      </c>
      <c r="E100" s="194" t="s">
        <v>256</v>
      </c>
      <c r="F100" s="194" t="s">
        <v>228</v>
      </c>
    </row>
    <row r="101" spans="2:6" ht="19.5" thickBot="1" x14ac:dyDescent="0.35">
      <c r="B101" s="194">
        <v>67</v>
      </c>
      <c r="C101" s="194" t="s">
        <v>199</v>
      </c>
      <c r="D101" s="194">
        <v>237.6</v>
      </c>
      <c r="E101" s="194" t="s">
        <v>256</v>
      </c>
      <c r="F101" s="194" t="s">
        <v>261</v>
      </c>
    </row>
    <row r="102" spans="2:6" ht="19.5" thickBot="1" x14ac:dyDescent="0.35">
      <c r="B102" s="194">
        <v>68</v>
      </c>
      <c r="C102" s="194" t="s">
        <v>199</v>
      </c>
      <c r="D102" s="194">
        <v>237.6</v>
      </c>
      <c r="E102" s="194" t="s">
        <v>256</v>
      </c>
      <c r="F102" s="194" t="s">
        <v>262</v>
      </c>
    </row>
    <row r="103" spans="2:6" ht="19.5" thickBot="1" x14ac:dyDescent="0.35">
      <c r="B103" s="194">
        <v>69</v>
      </c>
      <c r="C103" s="194" t="s">
        <v>263</v>
      </c>
      <c r="D103" s="194">
        <v>78</v>
      </c>
      <c r="E103" s="194" t="s">
        <v>264</v>
      </c>
      <c r="F103" s="194" t="s">
        <v>265</v>
      </c>
    </row>
    <row r="104" spans="2:6" ht="19.5" thickBot="1" x14ac:dyDescent="0.35">
      <c r="B104" s="194">
        <v>70</v>
      </c>
      <c r="C104" s="194" t="s">
        <v>208</v>
      </c>
      <c r="D104" s="194">
        <v>99</v>
      </c>
      <c r="E104" s="194" t="s">
        <v>264</v>
      </c>
      <c r="F104" s="194" t="s">
        <v>217</v>
      </c>
    </row>
    <row r="105" spans="2:6" ht="19.5" thickBot="1" x14ac:dyDescent="0.35">
      <c r="B105" s="194">
        <v>71</v>
      </c>
      <c r="C105" s="194" t="s">
        <v>199</v>
      </c>
      <c r="D105" s="194">
        <v>451.44</v>
      </c>
      <c r="E105" s="194" t="s">
        <v>264</v>
      </c>
      <c r="F105" s="194" t="s">
        <v>222</v>
      </c>
    </row>
    <row r="106" spans="2:6" ht="19.5" thickBot="1" x14ac:dyDescent="0.35">
      <c r="B106" s="194">
        <v>72</v>
      </c>
      <c r="C106" s="194" t="s">
        <v>257</v>
      </c>
      <c r="D106" s="194">
        <v>234</v>
      </c>
      <c r="E106" s="194" t="s">
        <v>264</v>
      </c>
      <c r="F106" s="194" t="s">
        <v>266</v>
      </c>
    </row>
    <row r="107" spans="2:6" ht="19.5" thickBot="1" x14ac:dyDescent="0.35">
      <c r="B107" s="194">
        <v>73</v>
      </c>
      <c r="C107" s="194" t="s">
        <v>229</v>
      </c>
      <c r="D107" s="194">
        <v>296.7</v>
      </c>
      <c r="E107" s="194" t="s">
        <v>264</v>
      </c>
      <c r="F107" s="194" t="s">
        <v>218</v>
      </c>
    </row>
    <row r="108" spans="2:6" ht="19.5" thickBot="1" x14ac:dyDescent="0.35">
      <c r="B108" s="194">
        <v>74</v>
      </c>
      <c r="C108" s="194" t="s">
        <v>257</v>
      </c>
      <c r="D108" s="194">
        <v>234</v>
      </c>
      <c r="E108" s="194" t="s">
        <v>264</v>
      </c>
      <c r="F108" s="194" t="s">
        <v>222</v>
      </c>
    </row>
    <row r="109" spans="2:6" ht="19.5" thickBot="1" x14ac:dyDescent="0.35">
      <c r="B109" s="194">
        <v>75</v>
      </c>
      <c r="C109" s="194" t="s">
        <v>208</v>
      </c>
      <c r="D109" s="194">
        <v>462</v>
      </c>
      <c r="E109" s="194" t="s">
        <v>264</v>
      </c>
      <c r="F109" s="194" t="s">
        <v>267</v>
      </c>
    </row>
    <row r="110" spans="2:6" ht="19.5" thickBot="1" x14ac:dyDescent="0.35">
      <c r="B110" s="194">
        <v>76</v>
      </c>
      <c r="C110" s="194" t="s">
        <v>208</v>
      </c>
      <c r="D110" s="194">
        <v>99</v>
      </c>
      <c r="E110" s="194" t="s">
        <v>264</v>
      </c>
      <c r="F110" s="194" t="s">
        <v>246</v>
      </c>
    </row>
    <row r="111" spans="2:6" ht="19.5" thickBot="1" x14ac:dyDescent="0.35">
      <c r="B111" s="194">
        <v>77</v>
      </c>
      <c r="C111" s="194" t="s">
        <v>229</v>
      </c>
      <c r="D111" s="194">
        <v>296.7</v>
      </c>
      <c r="E111" s="194" t="s">
        <v>264</v>
      </c>
      <c r="F111" s="194" t="s">
        <v>195</v>
      </c>
    </row>
    <row r="112" spans="2:6" ht="19.5" thickBot="1" x14ac:dyDescent="0.35">
      <c r="B112" s="194">
        <v>78</v>
      </c>
      <c r="C112" s="194" t="s">
        <v>202</v>
      </c>
      <c r="D112" s="194">
        <v>266.39999999999998</v>
      </c>
      <c r="E112" s="194" t="s">
        <v>268</v>
      </c>
      <c r="F112" s="194" t="s">
        <v>219</v>
      </c>
    </row>
    <row r="113" spans="2:6" ht="19.5" thickBot="1" x14ac:dyDescent="0.35">
      <c r="B113" s="194">
        <v>79</v>
      </c>
      <c r="C113" s="194" t="s">
        <v>220</v>
      </c>
      <c r="D113" s="194">
        <v>240</v>
      </c>
      <c r="E113" s="194" t="s">
        <v>268</v>
      </c>
      <c r="F113" s="194" t="s">
        <v>269</v>
      </c>
    </row>
    <row r="114" spans="2:6" ht="19.5" thickBot="1" x14ac:dyDescent="0.35">
      <c r="B114" s="194">
        <v>80</v>
      </c>
      <c r="C114" s="194" t="s">
        <v>220</v>
      </c>
      <c r="D114" s="194">
        <v>240</v>
      </c>
      <c r="E114" s="194" t="s">
        <v>268</v>
      </c>
      <c r="F114" s="194" t="s">
        <v>270</v>
      </c>
    </row>
    <row r="115" spans="2:6" ht="19.5" thickBot="1" x14ac:dyDescent="0.35">
      <c r="B115" s="194">
        <v>81</v>
      </c>
      <c r="C115" s="194" t="s">
        <v>220</v>
      </c>
      <c r="D115" s="194">
        <v>240</v>
      </c>
      <c r="E115" s="194" t="s">
        <v>268</v>
      </c>
      <c r="F115" s="194" t="s">
        <v>271</v>
      </c>
    </row>
    <row r="116" spans="2:6" ht="19.5" thickBot="1" x14ac:dyDescent="0.35">
      <c r="B116" s="194">
        <v>82</v>
      </c>
      <c r="C116" s="194" t="s">
        <v>272</v>
      </c>
      <c r="D116" s="194">
        <v>344</v>
      </c>
      <c r="E116" s="194" t="s">
        <v>268</v>
      </c>
      <c r="F116" s="194" t="s">
        <v>273</v>
      </c>
    </row>
    <row r="117" spans="2:6" ht="19.5" thickBot="1" x14ac:dyDescent="0.35">
      <c r="B117" s="194">
        <v>83</v>
      </c>
      <c r="C117" s="194" t="s">
        <v>196</v>
      </c>
      <c r="D117" s="194">
        <v>117</v>
      </c>
      <c r="E117" s="194" t="s">
        <v>274</v>
      </c>
      <c r="F117" s="194" t="s">
        <v>270</v>
      </c>
    </row>
    <row r="118" spans="2:6" ht="19.5" thickBot="1" x14ac:dyDescent="0.35">
      <c r="B118" s="194">
        <v>84</v>
      </c>
      <c r="C118" s="194" t="s">
        <v>275</v>
      </c>
      <c r="D118" s="194">
        <v>180</v>
      </c>
      <c r="E118" s="194" t="s">
        <v>274</v>
      </c>
      <c r="F118" s="194" t="s">
        <v>207</v>
      </c>
    </row>
    <row r="119" spans="2:6" ht="19.5" thickBot="1" x14ac:dyDescent="0.35">
      <c r="B119" s="194">
        <v>85</v>
      </c>
      <c r="C119" s="194" t="s">
        <v>275</v>
      </c>
      <c r="D119" s="194">
        <v>135</v>
      </c>
      <c r="E119" s="194" t="s">
        <v>274</v>
      </c>
      <c r="F119" s="194" t="s">
        <v>276</v>
      </c>
    </row>
    <row r="120" spans="2:6" ht="19.5" thickBot="1" x14ac:dyDescent="0.35">
      <c r="B120" s="194">
        <v>86</v>
      </c>
      <c r="C120" s="194" t="s">
        <v>275</v>
      </c>
      <c r="D120" s="194">
        <v>180</v>
      </c>
      <c r="E120" s="194" t="s">
        <v>274</v>
      </c>
      <c r="F120" s="194" t="s">
        <v>277</v>
      </c>
    </row>
    <row r="121" spans="2:6" ht="19.5" thickBot="1" x14ac:dyDescent="0.35">
      <c r="B121" s="194">
        <v>87</v>
      </c>
      <c r="C121" s="194" t="s">
        <v>275</v>
      </c>
      <c r="D121" s="194">
        <v>180</v>
      </c>
      <c r="E121" s="194" t="s">
        <v>274</v>
      </c>
      <c r="F121" s="194" t="s">
        <v>278</v>
      </c>
    </row>
    <row r="122" spans="2:6" ht="19.5" thickBot="1" x14ac:dyDescent="0.35">
      <c r="B122" s="194">
        <v>88</v>
      </c>
      <c r="C122" s="194" t="s">
        <v>196</v>
      </c>
      <c r="D122" s="194">
        <v>117</v>
      </c>
      <c r="E122" s="194" t="s">
        <v>274</v>
      </c>
      <c r="F122" s="194" t="s">
        <v>279</v>
      </c>
    </row>
    <row r="123" spans="2:6" ht="19.5" thickBot="1" x14ac:dyDescent="0.35">
      <c r="B123" s="194">
        <v>89</v>
      </c>
      <c r="C123" s="194" t="s">
        <v>275</v>
      </c>
      <c r="D123" s="194">
        <v>180</v>
      </c>
      <c r="E123" s="194" t="s">
        <v>274</v>
      </c>
      <c r="F123" s="194" t="s">
        <v>237</v>
      </c>
    </row>
    <row r="124" spans="2:6" ht="19.5" thickBot="1" x14ac:dyDescent="0.35">
      <c r="B124" s="194">
        <v>90</v>
      </c>
      <c r="C124" s="194" t="s">
        <v>275</v>
      </c>
      <c r="D124" s="194">
        <v>180</v>
      </c>
      <c r="E124" s="194" t="s">
        <v>274</v>
      </c>
      <c r="F124" s="194" t="s">
        <v>279</v>
      </c>
    </row>
    <row r="125" spans="2:6" ht="19.5" thickBot="1" x14ac:dyDescent="0.35">
      <c r="B125" s="194">
        <v>91</v>
      </c>
      <c r="C125" s="194" t="s">
        <v>275</v>
      </c>
      <c r="D125" s="194">
        <v>180</v>
      </c>
      <c r="E125" s="194" t="s">
        <v>274</v>
      </c>
      <c r="F125" s="194" t="s">
        <v>280</v>
      </c>
    </row>
    <row r="126" spans="2:6" ht="19.5" thickBot="1" x14ac:dyDescent="0.35">
      <c r="B126" s="194">
        <v>92</v>
      </c>
      <c r="C126" s="194" t="s">
        <v>275</v>
      </c>
      <c r="D126" s="194">
        <v>180</v>
      </c>
      <c r="E126" s="194" t="s">
        <v>274</v>
      </c>
      <c r="F126" s="194" t="s">
        <v>281</v>
      </c>
    </row>
    <row r="127" spans="2:6" ht="19.5" thickBot="1" x14ac:dyDescent="0.35">
      <c r="B127" s="194">
        <v>93</v>
      </c>
      <c r="C127" s="194" t="s">
        <v>229</v>
      </c>
      <c r="D127" s="194">
        <v>296.7</v>
      </c>
      <c r="E127" s="194" t="s">
        <v>274</v>
      </c>
      <c r="F127" s="194" t="s">
        <v>210</v>
      </c>
    </row>
    <row r="128" spans="2:6" ht="19.5" thickBot="1" x14ac:dyDescent="0.35">
      <c r="B128" s="194">
        <v>94</v>
      </c>
      <c r="C128" s="194" t="s">
        <v>202</v>
      </c>
      <c r="D128" s="194">
        <v>177.6</v>
      </c>
      <c r="E128" s="194" t="s">
        <v>274</v>
      </c>
      <c r="F128" s="194" t="s">
        <v>282</v>
      </c>
    </row>
    <row r="129" spans="2:6" ht="19.5" thickBot="1" x14ac:dyDescent="0.35">
      <c r="B129" s="263" t="s">
        <v>173</v>
      </c>
      <c r="C129" s="263"/>
      <c r="D129" s="195">
        <v>27517.1</v>
      </c>
      <c r="E129" s="263"/>
      <c r="F129" s="263"/>
    </row>
    <row r="131" spans="2:6" ht="19.5" thickBot="1" x14ac:dyDescent="0.35">
      <c r="B131" s="262" t="s">
        <v>283</v>
      </c>
      <c r="C131" s="262"/>
      <c r="D131" s="262"/>
      <c r="E131" s="262"/>
      <c r="F131" s="262"/>
    </row>
    <row r="132" spans="2:6" ht="19.5" thickBot="1" x14ac:dyDescent="0.35">
      <c r="B132" s="193" t="s">
        <v>161</v>
      </c>
      <c r="C132" s="193" t="s">
        <v>162</v>
      </c>
      <c r="D132" s="193" t="s">
        <v>163</v>
      </c>
      <c r="E132" s="193" t="s">
        <v>164</v>
      </c>
      <c r="F132" s="193" t="s">
        <v>165</v>
      </c>
    </row>
    <row r="133" spans="2:6" ht="19.5" thickBot="1" x14ac:dyDescent="0.35">
      <c r="B133" s="194">
        <v>1</v>
      </c>
      <c r="C133" s="194" t="s">
        <v>284</v>
      </c>
      <c r="D133" s="194">
        <v>469.76</v>
      </c>
      <c r="E133" s="194" t="s">
        <v>193</v>
      </c>
      <c r="F133" s="194" t="s">
        <v>194</v>
      </c>
    </row>
    <row r="134" spans="2:6" ht="19.5" thickBot="1" x14ac:dyDescent="0.35">
      <c r="B134" s="194">
        <v>2</v>
      </c>
      <c r="C134" s="194" t="s">
        <v>284</v>
      </c>
      <c r="D134" s="194">
        <v>595.53</v>
      </c>
      <c r="E134" s="194" t="s">
        <v>193</v>
      </c>
      <c r="F134" s="194" t="s">
        <v>195</v>
      </c>
    </row>
    <row r="135" spans="2:6" ht="19.5" thickBot="1" x14ac:dyDescent="0.35">
      <c r="B135" s="194">
        <v>3</v>
      </c>
      <c r="C135" s="194" t="s">
        <v>285</v>
      </c>
      <c r="D135" s="194">
        <v>792</v>
      </c>
      <c r="E135" s="194" t="s">
        <v>286</v>
      </c>
      <c r="F135" s="194" t="s">
        <v>231</v>
      </c>
    </row>
    <row r="136" spans="2:6" ht="19.5" thickBot="1" x14ac:dyDescent="0.35">
      <c r="B136" s="194">
        <v>4</v>
      </c>
      <c r="C136" s="194" t="s">
        <v>287</v>
      </c>
      <c r="D136" s="194">
        <v>250</v>
      </c>
      <c r="E136" s="194" t="s">
        <v>286</v>
      </c>
      <c r="F136" s="194" t="s">
        <v>201</v>
      </c>
    </row>
    <row r="137" spans="2:6" ht="19.5" thickBot="1" x14ac:dyDescent="0.35">
      <c r="B137" s="194">
        <v>5</v>
      </c>
      <c r="C137" s="194" t="s">
        <v>288</v>
      </c>
      <c r="D137" s="194">
        <v>539.79</v>
      </c>
      <c r="E137" s="194" t="s">
        <v>286</v>
      </c>
      <c r="F137" s="194" t="s">
        <v>231</v>
      </c>
    </row>
    <row r="138" spans="2:6" ht="19.5" thickBot="1" x14ac:dyDescent="0.35">
      <c r="B138" s="194">
        <v>6</v>
      </c>
      <c r="C138" s="194" t="s">
        <v>289</v>
      </c>
      <c r="D138" s="194">
        <v>760</v>
      </c>
      <c r="E138" s="194" t="s">
        <v>180</v>
      </c>
      <c r="F138" s="194" t="s">
        <v>206</v>
      </c>
    </row>
    <row r="139" spans="2:6" ht="19.5" thickBot="1" x14ac:dyDescent="0.35">
      <c r="B139" s="194">
        <v>7</v>
      </c>
      <c r="C139" s="194" t="s">
        <v>289</v>
      </c>
      <c r="D139" s="194">
        <v>760</v>
      </c>
      <c r="E139" s="194" t="s">
        <v>180</v>
      </c>
      <c r="F139" s="194" t="s">
        <v>204</v>
      </c>
    </row>
    <row r="140" spans="2:6" ht="19.5" thickBot="1" x14ac:dyDescent="0.35">
      <c r="B140" s="194">
        <v>8</v>
      </c>
      <c r="C140" s="194" t="s">
        <v>289</v>
      </c>
      <c r="D140" s="194">
        <v>570</v>
      </c>
      <c r="E140" s="194" t="s">
        <v>180</v>
      </c>
      <c r="F140" s="194" t="s">
        <v>207</v>
      </c>
    </row>
    <row r="141" spans="2:6" ht="19.5" thickBot="1" x14ac:dyDescent="0.35">
      <c r="B141" s="194">
        <v>9</v>
      </c>
      <c r="C141" s="194" t="s">
        <v>289</v>
      </c>
      <c r="D141" s="194">
        <v>567.72</v>
      </c>
      <c r="E141" s="194" t="s">
        <v>209</v>
      </c>
      <c r="F141" s="194" t="s">
        <v>211</v>
      </c>
    </row>
    <row r="142" spans="2:6" ht="19.5" thickBot="1" x14ac:dyDescent="0.35">
      <c r="B142" s="194">
        <v>10</v>
      </c>
      <c r="C142" s="194" t="s">
        <v>289</v>
      </c>
      <c r="D142" s="194">
        <v>570</v>
      </c>
      <c r="E142" s="194" t="s">
        <v>212</v>
      </c>
      <c r="F142" s="194" t="s">
        <v>213</v>
      </c>
    </row>
    <row r="143" spans="2:6" ht="19.5" thickBot="1" x14ac:dyDescent="0.35">
      <c r="B143" s="194">
        <v>11</v>
      </c>
      <c r="C143" s="194" t="s">
        <v>290</v>
      </c>
      <c r="D143" s="194">
        <v>40</v>
      </c>
      <c r="E143" s="194" t="s">
        <v>212</v>
      </c>
      <c r="F143" s="194" t="s">
        <v>187</v>
      </c>
    </row>
    <row r="144" spans="2:6" ht="19.5" thickBot="1" x14ac:dyDescent="0.35">
      <c r="B144" s="194">
        <v>12</v>
      </c>
      <c r="C144" s="194" t="s">
        <v>290</v>
      </c>
      <c r="D144" s="194">
        <v>40</v>
      </c>
      <c r="E144" s="194" t="s">
        <v>212</v>
      </c>
      <c r="F144" s="194" t="s">
        <v>291</v>
      </c>
    </row>
    <row r="145" spans="2:6" ht="19.5" thickBot="1" x14ac:dyDescent="0.35">
      <c r="B145" s="194">
        <v>13</v>
      </c>
      <c r="C145" s="194" t="s">
        <v>290</v>
      </c>
      <c r="D145" s="194">
        <v>40</v>
      </c>
      <c r="E145" s="194" t="s">
        <v>212</v>
      </c>
      <c r="F145" s="194" t="s">
        <v>215</v>
      </c>
    </row>
    <row r="146" spans="2:6" ht="19.5" thickBot="1" x14ac:dyDescent="0.35">
      <c r="B146" s="194">
        <v>14</v>
      </c>
      <c r="C146" s="194" t="s">
        <v>289</v>
      </c>
      <c r="D146" s="194">
        <v>760</v>
      </c>
      <c r="E146" s="194" t="s">
        <v>212</v>
      </c>
      <c r="F146" s="194" t="s">
        <v>195</v>
      </c>
    </row>
    <row r="147" spans="2:6" ht="19.5" thickBot="1" x14ac:dyDescent="0.35">
      <c r="B147" s="194">
        <v>15</v>
      </c>
      <c r="C147" s="194" t="s">
        <v>290</v>
      </c>
      <c r="D147" s="194">
        <v>40</v>
      </c>
      <c r="E147" s="194" t="s">
        <v>183</v>
      </c>
      <c r="F147" s="194" t="s">
        <v>292</v>
      </c>
    </row>
    <row r="148" spans="2:6" ht="19.5" thickBot="1" x14ac:dyDescent="0.35">
      <c r="B148" s="194">
        <v>16</v>
      </c>
      <c r="C148" s="194" t="s">
        <v>293</v>
      </c>
      <c r="D148" s="194">
        <v>40</v>
      </c>
      <c r="E148" s="194" t="s">
        <v>183</v>
      </c>
      <c r="F148" s="194" t="s">
        <v>294</v>
      </c>
    </row>
    <row r="149" spans="2:6" ht="19.5" thickBot="1" x14ac:dyDescent="0.35">
      <c r="B149" s="194">
        <v>17</v>
      </c>
      <c r="C149" s="194" t="s">
        <v>295</v>
      </c>
      <c r="D149" s="194">
        <v>807.66</v>
      </c>
      <c r="E149" s="194" t="s">
        <v>183</v>
      </c>
      <c r="F149" s="194" t="s">
        <v>217</v>
      </c>
    </row>
    <row r="150" spans="2:6" ht="19.5" thickBot="1" x14ac:dyDescent="0.35">
      <c r="B150" s="194">
        <v>18</v>
      </c>
      <c r="C150" s="194" t="s">
        <v>290</v>
      </c>
      <c r="D150" s="194">
        <v>40</v>
      </c>
      <c r="E150" s="194" t="s">
        <v>183</v>
      </c>
      <c r="F150" s="194" t="s">
        <v>296</v>
      </c>
    </row>
    <row r="151" spans="2:6" ht="19.5" thickBot="1" x14ac:dyDescent="0.35">
      <c r="B151" s="194">
        <v>19</v>
      </c>
      <c r="C151" s="194" t="s">
        <v>289</v>
      </c>
      <c r="D151" s="194">
        <v>567</v>
      </c>
      <c r="E151" s="194" t="s">
        <v>221</v>
      </c>
      <c r="F151" s="194" t="s">
        <v>197</v>
      </c>
    </row>
    <row r="152" spans="2:6" ht="19.5" thickBot="1" x14ac:dyDescent="0.35">
      <c r="B152" s="194">
        <v>20</v>
      </c>
      <c r="C152" s="194" t="s">
        <v>289</v>
      </c>
      <c r="D152" s="194">
        <v>567</v>
      </c>
      <c r="E152" s="194" t="s">
        <v>225</v>
      </c>
      <c r="F152" s="194" t="s">
        <v>223</v>
      </c>
    </row>
    <row r="153" spans="2:6" ht="19.5" thickBot="1" x14ac:dyDescent="0.35">
      <c r="B153" s="194">
        <v>21</v>
      </c>
      <c r="C153" s="194" t="s">
        <v>289</v>
      </c>
      <c r="D153" s="194">
        <v>570</v>
      </c>
      <c r="E153" s="194" t="s">
        <v>225</v>
      </c>
      <c r="F153" s="194" t="s">
        <v>223</v>
      </c>
    </row>
    <row r="154" spans="2:6" ht="19.5" thickBot="1" x14ac:dyDescent="0.35">
      <c r="B154" s="194">
        <v>22</v>
      </c>
      <c r="C154" s="194" t="s">
        <v>297</v>
      </c>
      <c r="D154" s="194">
        <v>143.1</v>
      </c>
      <c r="E154" s="194" t="s">
        <v>298</v>
      </c>
      <c r="F154" s="194" t="s">
        <v>201</v>
      </c>
    </row>
    <row r="155" spans="2:6" ht="19.5" thickBot="1" x14ac:dyDescent="0.35">
      <c r="B155" s="194">
        <v>23</v>
      </c>
      <c r="C155" s="194" t="s">
        <v>288</v>
      </c>
      <c r="D155" s="194">
        <v>1006.1</v>
      </c>
      <c r="E155" s="194" t="s">
        <v>298</v>
      </c>
      <c r="F155" s="194" t="s">
        <v>231</v>
      </c>
    </row>
    <row r="156" spans="2:6" ht="19.5" thickBot="1" x14ac:dyDescent="0.35">
      <c r="B156" s="194">
        <v>24</v>
      </c>
      <c r="C156" s="194" t="s">
        <v>299</v>
      </c>
      <c r="D156" s="194">
        <v>819.68</v>
      </c>
      <c r="E156" s="194" t="s">
        <v>232</v>
      </c>
      <c r="F156" s="194" t="s">
        <v>218</v>
      </c>
    </row>
    <row r="157" spans="2:6" ht="19.5" thickBot="1" x14ac:dyDescent="0.35">
      <c r="B157" s="194">
        <v>25</v>
      </c>
      <c r="C157" s="194" t="s">
        <v>299</v>
      </c>
      <c r="D157" s="194">
        <v>819.68</v>
      </c>
      <c r="E157" s="194" t="s">
        <v>232</v>
      </c>
      <c r="F157" s="194" t="s">
        <v>210</v>
      </c>
    </row>
    <row r="158" spans="2:6" ht="19.5" thickBot="1" x14ac:dyDescent="0.35">
      <c r="B158" s="194">
        <v>26</v>
      </c>
      <c r="C158" s="194" t="s">
        <v>289</v>
      </c>
      <c r="D158" s="194">
        <v>567</v>
      </c>
      <c r="E158" s="194" t="s">
        <v>232</v>
      </c>
      <c r="F158" s="194" t="s">
        <v>211</v>
      </c>
    </row>
    <row r="159" spans="2:6" ht="19.5" thickBot="1" x14ac:dyDescent="0.35">
      <c r="B159" s="194">
        <v>27</v>
      </c>
      <c r="C159" s="194" t="s">
        <v>299</v>
      </c>
      <c r="D159" s="194">
        <v>819.68</v>
      </c>
      <c r="E159" s="194" t="s">
        <v>236</v>
      </c>
      <c r="F159" s="194" t="s">
        <v>237</v>
      </c>
    </row>
    <row r="160" spans="2:6" ht="19.5" thickBot="1" x14ac:dyDescent="0.35">
      <c r="B160" s="194">
        <v>28</v>
      </c>
      <c r="C160" s="194" t="s">
        <v>290</v>
      </c>
      <c r="D160" s="194">
        <v>180</v>
      </c>
      <c r="E160" s="194" t="s">
        <v>170</v>
      </c>
      <c r="F160" s="194" t="s">
        <v>198</v>
      </c>
    </row>
    <row r="161" spans="2:6" ht="19.5" thickBot="1" x14ac:dyDescent="0.35">
      <c r="B161" s="194">
        <v>29</v>
      </c>
      <c r="C161" s="194" t="s">
        <v>290</v>
      </c>
      <c r="D161" s="194">
        <v>140</v>
      </c>
      <c r="E161" s="194" t="s">
        <v>250</v>
      </c>
      <c r="F161" s="194" t="s">
        <v>251</v>
      </c>
    </row>
    <row r="162" spans="2:6" ht="19.5" thickBot="1" x14ac:dyDescent="0.35">
      <c r="B162" s="194">
        <v>30</v>
      </c>
      <c r="C162" s="194" t="s">
        <v>284</v>
      </c>
      <c r="D162" s="194">
        <v>457</v>
      </c>
      <c r="E162" s="194" t="s">
        <v>252</v>
      </c>
      <c r="F162" s="194" t="s">
        <v>203</v>
      </c>
    </row>
    <row r="163" spans="2:6" ht="19.5" thickBot="1" x14ac:dyDescent="0.35">
      <c r="B163" s="194">
        <v>31</v>
      </c>
      <c r="C163" s="194" t="s">
        <v>300</v>
      </c>
      <c r="D163" s="194">
        <v>560</v>
      </c>
      <c r="E163" s="194" t="s">
        <v>252</v>
      </c>
      <c r="F163" s="194" t="s">
        <v>254</v>
      </c>
    </row>
    <row r="164" spans="2:6" ht="19.5" thickBot="1" x14ac:dyDescent="0.35">
      <c r="B164" s="194">
        <v>32</v>
      </c>
      <c r="C164" s="194" t="s">
        <v>301</v>
      </c>
      <c r="D164" s="194">
        <v>570</v>
      </c>
      <c r="E164" s="194" t="s">
        <v>189</v>
      </c>
      <c r="F164" s="194" t="s">
        <v>210</v>
      </c>
    </row>
    <row r="165" spans="2:6" ht="19.5" thickBot="1" x14ac:dyDescent="0.35">
      <c r="B165" s="194">
        <v>33</v>
      </c>
      <c r="C165" s="194" t="s">
        <v>290</v>
      </c>
      <c r="D165" s="194">
        <v>140</v>
      </c>
      <c r="E165" s="194" t="s">
        <v>189</v>
      </c>
      <c r="F165" s="194" t="s">
        <v>219</v>
      </c>
    </row>
    <row r="166" spans="2:6" ht="19.5" thickBot="1" x14ac:dyDescent="0.35">
      <c r="B166" s="194">
        <v>34</v>
      </c>
      <c r="C166" s="194" t="s">
        <v>290</v>
      </c>
      <c r="D166" s="194">
        <v>140</v>
      </c>
      <c r="E166" s="194" t="s">
        <v>189</v>
      </c>
      <c r="F166" s="194" t="s">
        <v>187</v>
      </c>
    </row>
    <row r="167" spans="2:6" ht="19.5" thickBot="1" x14ac:dyDescent="0.35">
      <c r="B167" s="194">
        <v>35</v>
      </c>
      <c r="C167" s="194" t="s">
        <v>302</v>
      </c>
      <c r="D167" s="194">
        <v>560</v>
      </c>
      <c r="E167" s="194" t="s">
        <v>256</v>
      </c>
      <c r="F167" s="194" t="s">
        <v>206</v>
      </c>
    </row>
    <row r="168" spans="2:6" ht="19.5" thickBot="1" x14ac:dyDescent="0.35">
      <c r="B168" s="194">
        <v>36</v>
      </c>
      <c r="C168" s="194" t="s">
        <v>303</v>
      </c>
      <c r="D168" s="194">
        <v>457</v>
      </c>
      <c r="E168" s="194" t="s">
        <v>256</v>
      </c>
      <c r="F168" s="194" t="s">
        <v>213</v>
      </c>
    </row>
    <row r="169" spans="2:6" ht="19.5" thickBot="1" x14ac:dyDescent="0.35">
      <c r="B169" s="194">
        <v>37</v>
      </c>
      <c r="C169" s="194" t="s">
        <v>290</v>
      </c>
      <c r="D169" s="194">
        <v>140</v>
      </c>
      <c r="E169" s="194" t="s">
        <v>256</v>
      </c>
      <c r="F169" s="194" t="s">
        <v>259</v>
      </c>
    </row>
    <row r="170" spans="2:6" ht="19.5" thickBot="1" x14ac:dyDescent="0.35">
      <c r="B170" s="194">
        <v>38</v>
      </c>
      <c r="C170" s="194" t="s">
        <v>290</v>
      </c>
      <c r="D170" s="194">
        <v>140</v>
      </c>
      <c r="E170" s="194" t="s">
        <v>256</v>
      </c>
      <c r="F170" s="194" t="s">
        <v>228</v>
      </c>
    </row>
    <row r="171" spans="2:6" ht="19.5" thickBot="1" x14ac:dyDescent="0.35">
      <c r="B171" s="194">
        <v>39</v>
      </c>
      <c r="C171" s="194" t="s">
        <v>299</v>
      </c>
      <c r="D171" s="194">
        <v>417.76</v>
      </c>
      <c r="E171" s="194" t="s">
        <v>264</v>
      </c>
      <c r="F171" s="194" t="s">
        <v>218</v>
      </c>
    </row>
    <row r="172" spans="2:6" ht="19.5" thickBot="1" x14ac:dyDescent="0.35">
      <c r="B172" s="194">
        <v>40</v>
      </c>
      <c r="C172" s="194" t="s">
        <v>295</v>
      </c>
      <c r="D172" s="194">
        <v>589.84</v>
      </c>
      <c r="E172" s="194" t="s">
        <v>264</v>
      </c>
      <c r="F172" s="194" t="s">
        <v>267</v>
      </c>
    </row>
    <row r="173" spans="2:6" ht="19.5" thickBot="1" x14ac:dyDescent="0.35">
      <c r="B173" s="194">
        <v>41</v>
      </c>
      <c r="C173" s="194" t="s">
        <v>299</v>
      </c>
      <c r="D173" s="194">
        <v>460</v>
      </c>
      <c r="E173" s="194" t="s">
        <v>264</v>
      </c>
      <c r="F173" s="194" t="s">
        <v>195</v>
      </c>
    </row>
    <row r="174" spans="2:6" ht="19.5" thickBot="1" x14ac:dyDescent="0.35">
      <c r="B174" s="194">
        <v>42</v>
      </c>
      <c r="C174" s="194" t="s">
        <v>287</v>
      </c>
      <c r="D174" s="194">
        <v>280</v>
      </c>
      <c r="E174" s="194" t="s">
        <v>264</v>
      </c>
      <c r="F174" s="194" t="s">
        <v>222</v>
      </c>
    </row>
    <row r="175" spans="2:6" ht="19.5" thickBot="1" x14ac:dyDescent="0.35">
      <c r="B175" s="194">
        <v>43</v>
      </c>
      <c r="C175" s="194" t="s">
        <v>289</v>
      </c>
      <c r="D175" s="194">
        <v>351.84</v>
      </c>
      <c r="E175" s="194" t="s">
        <v>268</v>
      </c>
      <c r="F175" s="194" t="s">
        <v>219</v>
      </c>
    </row>
    <row r="176" spans="2:6" ht="19.5" thickBot="1" x14ac:dyDescent="0.35">
      <c r="B176" s="194">
        <v>44</v>
      </c>
      <c r="C176" s="194" t="s">
        <v>304</v>
      </c>
      <c r="D176" s="194">
        <v>1269.43</v>
      </c>
      <c r="E176" s="194" t="s">
        <v>268</v>
      </c>
      <c r="F176" s="194" t="s">
        <v>273</v>
      </c>
    </row>
    <row r="177" spans="2:6" ht="19.5" thickBot="1" x14ac:dyDescent="0.35">
      <c r="B177" s="194">
        <v>45</v>
      </c>
      <c r="C177" s="194" t="s">
        <v>289</v>
      </c>
      <c r="D177" s="194">
        <v>222</v>
      </c>
      <c r="E177" s="194" t="s">
        <v>274</v>
      </c>
      <c r="F177" s="194" t="s">
        <v>282</v>
      </c>
    </row>
    <row r="178" spans="2:6" ht="19.5" thickBot="1" x14ac:dyDescent="0.35">
      <c r="B178" s="194">
        <v>46</v>
      </c>
      <c r="C178" s="194" t="s">
        <v>305</v>
      </c>
      <c r="D178" s="194">
        <v>45.3</v>
      </c>
      <c r="E178" s="194" t="s">
        <v>274</v>
      </c>
      <c r="F178" s="194" t="s">
        <v>210</v>
      </c>
    </row>
    <row r="179" spans="2:6" ht="19.5" thickBot="1" x14ac:dyDescent="0.35">
      <c r="B179" s="194">
        <v>47</v>
      </c>
      <c r="C179" s="194" t="s">
        <v>299</v>
      </c>
      <c r="D179" s="194">
        <v>423.76</v>
      </c>
      <c r="E179" s="194" t="s">
        <v>274</v>
      </c>
      <c r="F179" s="194" t="s">
        <v>210</v>
      </c>
    </row>
    <row r="180" spans="2:6" ht="19.5" thickBot="1" x14ac:dyDescent="0.35">
      <c r="B180" s="194">
        <v>48</v>
      </c>
      <c r="C180" s="194" t="s">
        <v>299</v>
      </c>
      <c r="D180" s="194">
        <v>132.47</v>
      </c>
      <c r="E180" s="194" t="s">
        <v>274</v>
      </c>
      <c r="F180" s="194" t="s">
        <v>195</v>
      </c>
    </row>
    <row r="181" spans="2:6" ht="19.5" thickBot="1" x14ac:dyDescent="0.35">
      <c r="B181" s="263"/>
      <c r="C181" s="263"/>
      <c r="D181" s="195">
        <v>21238.1</v>
      </c>
      <c r="E181" s="263"/>
      <c r="F181" s="263"/>
    </row>
    <row r="183" spans="2:6" ht="19.5" thickBot="1" x14ac:dyDescent="0.35">
      <c r="B183" s="262" t="s">
        <v>306</v>
      </c>
      <c r="C183" s="262"/>
      <c r="D183" s="262"/>
      <c r="E183" s="262"/>
      <c r="F183" s="262"/>
    </row>
    <row r="184" spans="2:6" ht="19.5" thickBot="1" x14ac:dyDescent="0.35">
      <c r="B184" s="193" t="s">
        <v>161</v>
      </c>
      <c r="C184" s="193" t="s">
        <v>162</v>
      </c>
      <c r="D184" s="193" t="s">
        <v>163</v>
      </c>
      <c r="E184" s="193" t="s">
        <v>164</v>
      </c>
      <c r="F184" s="193" t="s">
        <v>165</v>
      </c>
    </row>
    <row r="185" spans="2:6" ht="19.5" thickBot="1" x14ac:dyDescent="0.35">
      <c r="B185" s="194">
        <v>1</v>
      </c>
      <c r="C185" s="194" t="s">
        <v>307</v>
      </c>
      <c r="D185" s="194">
        <v>249.44</v>
      </c>
      <c r="E185" s="194" t="s">
        <v>193</v>
      </c>
      <c r="F185" s="194" t="s">
        <v>195</v>
      </c>
    </row>
    <row r="186" spans="2:6" ht="19.5" thickBot="1" x14ac:dyDescent="0.35">
      <c r="B186" s="194">
        <v>2</v>
      </c>
      <c r="C186" s="194" t="s">
        <v>307</v>
      </c>
      <c r="D186" s="194">
        <v>40.57</v>
      </c>
      <c r="E186" s="194" t="s">
        <v>193</v>
      </c>
      <c r="F186" s="194" t="s">
        <v>194</v>
      </c>
    </row>
    <row r="187" spans="2:6" ht="19.5" thickBot="1" x14ac:dyDescent="0.35">
      <c r="B187" s="194">
        <v>3</v>
      </c>
      <c r="C187" s="194" t="s">
        <v>308</v>
      </c>
      <c r="D187" s="194">
        <v>12</v>
      </c>
      <c r="E187" s="194" t="s">
        <v>200</v>
      </c>
      <c r="F187" s="194" t="s">
        <v>201</v>
      </c>
    </row>
    <row r="188" spans="2:6" ht="19.5" thickBot="1" x14ac:dyDescent="0.35">
      <c r="B188" s="194">
        <v>4</v>
      </c>
      <c r="C188" s="194" t="s">
        <v>309</v>
      </c>
      <c r="D188" s="194">
        <v>297.70999999999998</v>
      </c>
      <c r="E188" s="194" t="s">
        <v>212</v>
      </c>
      <c r="F188" s="194" t="s">
        <v>195</v>
      </c>
    </row>
    <row r="189" spans="2:6" ht="19.5" thickBot="1" x14ac:dyDescent="0.35">
      <c r="B189" s="194">
        <v>5</v>
      </c>
      <c r="C189" s="194" t="s">
        <v>310</v>
      </c>
      <c r="D189" s="194">
        <v>182.2</v>
      </c>
      <c r="E189" s="194" t="s">
        <v>298</v>
      </c>
      <c r="F189" s="194" t="s">
        <v>201</v>
      </c>
    </row>
    <row r="190" spans="2:6" ht="19.5" thickBot="1" x14ac:dyDescent="0.35">
      <c r="B190" s="194">
        <v>6</v>
      </c>
      <c r="C190" s="194" t="s">
        <v>311</v>
      </c>
      <c r="D190" s="194">
        <v>355.39</v>
      </c>
      <c r="E190" s="194" t="s">
        <v>239</v>
      </c>
      <c r="F190" s="194" t="s">
        <v>195</v>
      </c>
    </row>
    <row r="191" spans="2:6" ht="19.5" thickBot="1" x14ac:dyDescent="0.35">
      <c r="B191" s="194">
        <v>7</v>
      </c>
      <c r="C191" s="194" t="s">
        <v>312</v>
      </c>
      <c r="D191" s="194">
        <v>71.5</v>
      </c>
      <c r="E191" s="194" t="s">
        <v>170</v>
      </c>
      <c r="F191" s="194" t="s">
        <v>201</v>
      </c>
    </row>
    <row r="192" spans="2:6" ht="19.5" thickBot="1" x14ac:dyDescent="0.35">
      <c r="B192" s="194">
        <v>8</v>
      </c>
      <c r="C192" s="194" t="s">
        <v>313</v>
      </c>
      <c r="D192" s="194">
        <v>109.16</v>
      </c>
      <c r="E192" s="194" t="s">
        <v>252</v>
      </c>
      <c r="F192" s="194" t="s">
        <v>254</v>
      </c>
    </row>
    <row r="193" spans="2:6" ht="19.5" thickBot="1" x14ac:dyDescent="0.35">
      <c r="B193" s="194">
        <v>9</v>
      </c>
      <c r="C193" s="194" t="s">
        <v>314</v>
      </c>
      <c r="D193" s="194">
        <v>30</v>
      </c>
      <c r="E193" s="194" t="s">
        <v>256</v>
      </c>
      <c r="F193" s="194" t="s">
        <v>206</v>
      </c>
    </row>
    <row r="194" spans="2:6" ht="19.5" thickBot="1" x14ac:dyDescent="0.35">
      <c r="B194" s="194">
        <v>10</v>
      </c>
      <c r="C194" s="194" t="s">
        <v>315</v>
      </c>
      <c r="D194" s="194">
        <v>45</v>
      </c>
      <c r="E194" s="194" t="s">
        <v>264</v>
      </c>
      <c r="F194" s="194" t="s">
        <v>222</v>
      </c>
    </row>
    <row r="195" spans="2:6" ht="19.5" thickBot="1" x14ac:dyDescent="0.35">
      <c r="B195" s="194">
        <v>11</v>
      </c>
      <c r="C195" s="194" t="s">
        <v>316</v>
      </c>
      <c r="D195" s="194">
        <v>65.2</v>
      </c>
      <c r="E195" s="194" t="s">
        <v>264</v>
      </c>
      <c r="F195" s="194" t="s">
        <v>218</v>
      </c>
    </row>
    <row r="196" spans="2:6" ht="19.5" thickBot="1" x14ac:dyDescent="0.35">
      <c r="B196" s="194">
        <v>12</v>
      </c>
      <c r="C196" s="194" t="s">
        <v>272</v>
      </c>
      <c r="D196" s="194">
        <v>59.89</v>
      </c>
      <c r="E196" s="194" t="s">
        <v>268</v>
      </c>
      <c r="F196" s="194" t="s">
        <v>273</v>
      </c>
    </row>
    <row r="197" spans="2:6" ht="19.5" thickBot="1" x14ac:dyDescent="0.35">
      <c r="B197" s="194">
        <v>13</v>
      </c>
      <c r="C197" s="194" t="s">
        <v>317</v>
      </c>
      <c r="D197" s="194">
        <v>228.6</v>
      </c>
      <c r="E197" s="194" t="s">
        <v>274</v>
      </c>
      <c r="F197" s="194" t="s">
        <v>210</v>
      </c>
    </row>
    <row r="198" spans="2:6" ht="19.5" thickBot="1" x14ac:dyDescent="0.35">
      <c r="B198" s="263" t="s">
        <v>173</v>
      </c>
      <c r="C198" s="263"/>
      <c r="D198" s="195">
        <v>1746.66</v>
      </c>
      <c r="E198" s="263"/>
      <c r="F198" s="263"/>
    </row>
    <row r="200" spans="2:6" ht="19.5" thickBot="1" x14ac:dyDescent="0.35">
      <c r="B200" s="262" t="s">
        <v>318</v>
      </c>
      <c r="C200" s="262"/>
      <c r="D200" s="262"/>
      <c r="E200" s="262"/>
      <c r="F200" s="262"/>
    </row>
    <row r="201" spans="2:6" ht="19.5" thickBot="1" x14ac:dyDescent="0.35">
      <c r="B201" s="193" t="s">
        <v>161</v>
      </c>
      <c r="C201" s="193" t="s">
        <v>162</v>
      </c>
      <c r="D201" s="193" t="s">
        <v>163</v>
      </c>
      <c r="E201" s="193" t="s">
        <v>164</v>
      </c>
      <c r="F201" s="193" t="s">
        <v>165</v>
      </c>
    </row>
    <row r="202" spans="2:6" ht="19.5" thickBot="1" x14ac:dyDescent="0.35">
      <c r="B202" s="194">
        <v>1</v>
      </c>
      <c r="C202" s="194" t="s">
        <v>319</v>
      </c>
      <c r="D202" s="194">
        <v>340.24</v>
      </c>
      <c r="E202" s="194" t="s">
        <v>183</v>
      </c>
      <c r="F202" s="194" t="s">
        <v>320</v>
      </c>
    </row>
    <row r="203" spans="2:6" ht="19.5" thickBot="1" x14ac:dyDescent="0.35">
      <c r="B203" s="194">
        <v>2</v>
      </c>
      <c r="C203" s="194" t="s">
        <v>321</v>
      </c>
      <c r="D203" s="194">
        <v>2709.74</v>
      </c>
      <c r="E203" s="194" t="s">
        <v>322</v>
      </c>
      <c r="F203" s="194" t="s">
        <v>320</v>
      </c>
    </row>
    <row r="204" spans="2:6" ht="19.5" thickBot="1" x14ac:dyDescent="0.35">
      <c r="B204" s="194">
        <v>3</v>
      </c>
      <c r="C204" s="194" t="s">
        <v>319</v>
      </c>
      <c r="D204" s="194">
        <v>611.87</v>
      </c>
      <c r="E204" s="194" t="s">
        <v>184</v>
      </c>
      <c r="F204" s="194" t="s">
        <v>320</v>
      </c>
    </row>
    <row r="205" spans="2:6" ht="19.5" thickBot="1" x14ac:dyDescent="0.35">
      <c r="B205" s="263" t="s">
        <v>173</v>
      </c>
      <c r="C205" s="263"/>
      <c r="D205" s="195">
        <v>3661.85</v>
      </c>
      <c r="E205" s="263"/>
      <c r="F205" s="263"/>
    </row>
    <row r="207" spans="2:6" ht="19.5" thickBot="1" x14ac:dyDescent="0.35">
      <c r="B207" s="262" t="s">
        <v>323</v>
      </c>
      <c r="C207" s="262"/>
      <c r="D207" s="262"/>
      <c r="E207" s="262"/>
      <c r="F207" s="262"/>
    </row>
    <row r="208" spans="2:6" ht="19.5" thickBot="1" x14ac:dyDescent="0.35">
      <c r="B208" s="193" t="s">
        <v>161</v>
      </c>
      <c r="C208" s="193" t="s">
        <v>162</v>
      </c>
      <c r="D208" s="193" t="s">
        <v>163</v>
      </c>
      <c r="E208" s="193" t="s">
        <v>164</v>
      </c>
      <c r="F208" s="193" t="s">
        <v>165</v>
      </c>
    </row>
    <row r="209" spans="2:6" ht="19.5" thickBot="1" x14ac:dyDescent="0.35">
      <c r="B209" s="194">
        <v>1</v>
      </c>
      <c r="C209" s="194" t="s">
        <v>324</v>
      </c>
      <c r="D209" s="194">
        <v>50</v>
      </c>
      <c r="E209" s="194" t="s">
        <v>200</v>
      </c>
      <c r="F209" s="194" t="s">
        <v>325</v>
      </c>
    </row>
    <row r="210" spans="2:6" ht="19.5" thickBot="1" x14ac:dyDescent="0.35">
      <c r="B210" s="194">
        <v>2</v>
      </c>
      <c r="C210" s="194" t="s">
        <v>326</v>
      </c>
      <c r="D210" s="194">
        <v>144</v>
      </c>
      <c r="E210" s="194" t="s">
        <v>221</v>
      </c>
      <c r="F210" s="194" t="s">
        <v>327</v>
      </c>
    </row>
    <row r="211" spans="2:6" ht="19.5" thickBot="1" x14ac:dyDescent="0.35">
      <c r="B211" s="194">
        <v>3</v>
      </c>
      <c r="C211" s="194" t="s">
        <v>328</v>
      </c>
      <c r="D211" s="194">
        <v>50</v>
      </c>
      <c r="E211" s="194" t="s">
        <v>225</v>
      </c>
      <c r="F211" s="194" t="s">
        <v>325</v>
      </c>
    </row>
    <row r="212" spans="2:6" ht="19.5" thickBot="1" x14ac:dyDescent="0.35">
      <c r="B212" s="194">
        <v>4</v>
      </c>
      <c r="C212" s="194" t="s">
        <v>329</v>
      </c>
      <c r="D212" s="194">
        <v>509.35</v>
      </c>
      <c r="E212" s="194" t="s">
        <v>330</v>
      </c>
      <c r="F212" s="194" t="s">
        <v>331</v>
      </c>
    </row>
    <row r="213" spans="2:6" ht="19.5" thickBot="1" x14ac:dyDescent="0.35">
      <c r="B213" s="194">
        <v>5</v>
      </c>
      <c r="C213" s="194" t="s">
        <v>332</v>
      </c>
      <c r="D213" s="194">
        <v>50</v>
      </c>
      <c r="E213" s="194" t="s">
        <v>333</v>
      </c>
      <c r="F213" s="194" t="s">
        <v>325</v>
      </c>
    </row>
    <row r="214" spans="2:6" ht="19.5" thickBot="1" x14ac:dyDescent="0.35">
      <c r="B214" s="194">
        <v>6</v>
      </c>
      <c r="C214" s="194" t="s">
        <v>334</v>
      </c>
      <c r="D214" s="194">
        <v>50</v>
      </c>
      <c r="E214" s="194" t="s">
        <v>298</v>
      </c>
      <c r="F214" s="194" t="s">
        <v>325</v>
      </c>
    </row>
    <row r="215" spans="2:6" ht="19.5" thickBot="1" x14ac:dyDescent="0.35">
      <c r="B215" s="194">
        <v>7</v>
      </c>
      <c r="C215" s="194" t="s">
        <v>335</v>
      </c>
      <c r="D215" s="194">
        <v>50</v>
      </c>
      <c r="E215" s="194" t="s">
        <v>170</v>
      </c>
      <c r="F215" s="194" t="s">
        <v>325</v>
      </c>
    </row>
    <row r="216" spans="2:6" ht="19.5" thickBot="1" x14ac:dyDescent="0.35">
      <c r="B216" s="194">
        <v>8</v>
      </c>
      <c r="C216" s="194" t="s">
        <v>336</v>
      </c>
      <c r="D216" s="194">
        <v>50</v>
      </c>
      <c r="E216" s="194" t="s">
        <v>337</v>
      </c>
      <c r="F216" s="194" t="s">
        <v>325</v>
      </c>
    </row>
    <row r="217" spans="2:6" ht="19.5" thickBot="1" x14ac:dyDescent="0.35">
      <c r="B217" s="194">
        <v>9</v>
      </c>
      <c r="C217" s="194" t="s">
        <v>338</v>
      </c>
      <c r="D217" s="194">
        <v>216</v>
      </c>
      <c r="E217" s="194" t="s">
        <v>337</v>
      </c>
      <c r="F217" s="194" t="s">
        <v>327</v>
      </c>
    </row>
    <row r="218" spans="2:6" ht="19.5" thickBot="1" x14ac:dyDescent="0.35">
      <c r="B218" s="263"/>
      <c r="C218" s="263"/>
      <c r="D218" s="195">
        <v>1169.3499999999999</v>
      </c>
      <c r="E218" s="263"/>
      <c r="F218" s="263"/>
    </row>
    <row r="220" spans="2:6" ht="19.5" thickBot="1" x14ac:dyDescent="0.35">
      <c r="B220" s="262" t="s">
        <v>339</v>
      </c>
      <c r="C220" s="262"/>
      <c r="D220" s="262"/>
      <c r="E220" s="262"/>
      <c r="F220" s="262"/>
    </row>
    <row r="221" spans="2:6" ht="19.5" thickBot="1" x14ac:dyDescent="0.35">
      <c r="B221" s="193" t="s">
        <v>161</v>
      </c>
      <c r="C221" s="193" t="s">
        <v>162</v>
      </c>
      <c r="D221" s="193" t="s">
        <v>163</v>
      </c>
      <c r="E221" s="193" t="s">
        <v>164</v>
      </c>
      <c r="F221" s="193" t="s">
        <v>165</v>
      </c>
    </row>
    <row r="222" spans="2:6" ht="19.5" thickBot="1" x14ac:dyDescent="0.35">
      <c r="B222" s="194">
        <v>1</v>
      </c>
      <c r="C222" s="194" t="s">
        <v>340</v>
      </c>
      <c r="D222" s="194">
        <v>571.20000000000005</v>
      </c>
      <c r="E222" s="194" t="s">
        <v>341</v>
      </c>
      <c r="F222" s="194" t="s">
        <v>342</v>
      </c>
    </row>
    <row r="223" spans="2:6" ht="19.5" thickBot="1" x14ac:dyDescent="0.35">
      <c r="B223" s="194">
        <v>2</v>
      </c>
      <c r="C223" s="196" t="s">
        <v>343</v>
      </c>
      <c r="D223" s="194">
        <v>160</v>
      </c>
      <c r="E223" s="194" t="s">
        <v>248</v>
      </c>
      <c r="F223" s="194" t="s">
        <v>344</v>
      </c>
    </row>
    <row r="224" spans="2:6" ht="19.5" thickBot="1" x14ac:dyDescent="0.35">
      <c r="B224" s="263" t="s">
        <v>173</v>
      </c>
      <c r="C224" s="263"/>
      <c r="D224" s="195">
        <v>731.2</v>
      </c>
      <c r="E224" s="263"/>
      <c r="F224" s="263"/>
    </row>
    <row r="225" spans="1:6" x14ac:dyDescent="0.3">
      <c r="A225" s="197"/>
      <c r="B225" s="198"/>
      <c r="C225" s="198"/>
      <c r="D225" s="198"/>
      <c r="E225" s="198"/>
      <c r="F225" s="198"/>
    </row>
    <row r="226" spans="1:6" x14ac:dyDescent="0.3">
      <c r="A226" s="197"/>
      <c r="B226" s="198"/>
      <c r="C226" s="198"/>
      <c r="D226" s="198"/>
      <c r="E226" s="198"/>
      <c r="F226" s="198"/>
    </row>
    <row r="228" spans="1:6" ht="19.5" thickBot="1" x14ac:dyDescent="0.35">
      <c r="B228" s="262" t="s">
        <v>345</v>
      </c>
      <c r="C228" s="262"/>
      <c r="D228" s="262"/>
      <c r="E228" s="262"/>
      <c r="F228" s="262"/>
    </row>
    <row r="229" spans="1:6" ht="19.5" thickBot="1" x14ac:dyDescent="0.35">
      <c r="B229" s="193" t="s">
        <v>161</v>
      </c>
      <c r="C229" s="193" t="s">
        <v>162</v>
      </c>
      <c r="D229" s="193" t="s">
        <v>163</v>
      </c>
      <c r="E229" s="193" t="s">
        <v>164</v>
      </c>
      <c r="F229" s="193" t="s">
        <v>165</v>
      </c>
    </row>
    <row r="230" spans="1:6" ht="38.25" thickBot="1" x14ac:dyDescent="0.35">
      <c r="B230" s="194">
        <v>1</v>
      </c>
      <c r="C230" s="196" t="s">
        <v>346</v>
      </c>
      <c r="D230" s="194">
        <v>80</v>
      </c>
      <c r="E230" s="194" t="s">
        <v>286</v>
      </c>
      <c r="F230" s="194" t="s">
        <v>347</v>
      </c>
    </row>
    <row r="231" spans="1:6" ht="19.5" thickBot="1" x14ac:dyDescent="0.35">
      <c r="B231" s="194">
        <v>2</v>
      </c>
      <c r="C231" s="194" t="s">
        <v>348</v>
      </c>
      <c r="D231" s="194">
        <v>344.2</v>
      </c>
      <c r="E231" s="194" t="s">
        <v>286</v>
      </c>
      <c r="F231" s="194" t="s">
        <v>349</v>
      </c>
    </row>
    <row r="232" spans="1:6" ht="19.5" thickBot="1" x14ac:dyDescent="0.35">
      <c r="B232" s="194">
        <v>3</v>
      </c>
      <c r="C232" s="194" t="s">
        <v>350</v>
      </c>
      <c r="D232" s="194">
        <v>3314.5</v>
      </c>
      <c r="E232" s="194" t="s">
        <v>221</v>
      </c>
      <c r="F232" s="194" t="s">
        <v>351</v>
      </c>
    </row>
    <row r="233" spans="1:6" ht="19.5" thickBot="1" x14ac:dyDescent="0.35">
      <c r="B233" s="194">
        <v>4</v>
      </c>
      <c r="C233" s="194" t="s">
        <v>352</v>
      </c>
      <c r="D233" s="194">
        <v>64.400000000000006</v>
      </c>
      <c r="E233" s="194" t="s">
        <v>225</v>
      </c>
      <c r="F233" s="194" t="s">
        <v>353</v>
      </c>
    </row>
    <row r="234" spans="1:6" ht="19.5" thickBot="1" x14ac:dyDescent="0.35">
      <c r="B234" s="194">
        <v>5</v>
      </c>
      <c r="C234" s="194" t="s">
        <v>354</v>
      </c>
      <c r="D234" s="194">
        <v>274</v>
      </c>
      <c r="E234" s="194" t="s">
        <v>355</v>
      </c>
      <c r="F234" s="194" t="s">
        <v>356</v>
      </c>
    </row>
    <row r="235" spans="1:6" ht="19.5" thickBot="1" x14ac:dyDescent="0.35">
      <c r="B235" s="194">
        <v>6</v>
      </c>
      <c r="C235" s="194" t="s">
        <v>354</v>
      </c>
      <c r="D235" s="194">
        <v>381.6</v>
      </c>
      <c r="E235" s="194" t="s">
        <v>330</v>
      </c>
      <c r="F235" s="194" t="s">
        <v>349</v>
      </c>
    </row>
    <row r="236" spans="1:6" ht="19.5" thickBot="1" x14ac:dyDescent="0.35">
      <c r="B236" s="194">
        <v>7</v>
      </c>
      <c r="C236" s="194" t="s">
        <v>354</v>
      </c>
      <c r="D236" s="194">
        <v>211.4</v>
      </c>
      <c r="E236" s="194" t="s">
        <v>341</v>
      </c>
      <c r="F236" s="194" t="s">
        <v>356</v>
      </c>
    </row>
    <row r="237" spans="1:6" ht="19.5" thickBot="1" x14ac:dyDescent="0.35">
      <c r="B237" s="194">
        <v>8</v>
      </c>
      <c r="C237" s="194" t="s">
        <v>354</v>
      </c>
      <c r="D237" s="194">
        <v>275</v>
      </c>
      <c r="E237" s="194" t="s">
        <v>341</v>
      </c>
      <c r="F237" s="194" t="s">
        <v>357</v>
      </c>
    </row>
    <row r="238" spans="1:6" ht="19.5" thickBot="1" x14ac:dyDescent="0.35">
      <c r="B238" s="194">
        <v>9</v>
      </c>
      <c r="C238" s="194" t="s">
        <v>354</v>
      </c>
      <c r="D238" s="194">
        <v>170</v>
      </c>
      <c r="E238" s="194" t="s">
        <v>341</v>
      </c>
      <c r="F238" s="194" t="s">
        <v>358</v>
      </c>
    </row>
    <row r="239" spans="1:6" ht="19.5" thickBot="1" x14ac:dyDescent="0.35">
      <c r="B239" s="194">
        <v>10</v>
      </c>
      <c r="C239" s="194" t="s">
        <v>359</v>
      </c>
      <c r="D239" s="194">
        <v>195.5</v>
      </c>
      <c r="E239" s="194" t="s">
        <v>167</v>
      </c>
      <c r="F239" s="194" t="s">
        <v>360</v>
      </c>
    </row>
    <row r="240" spans="1:6" ht="19.5" thickBot="1" x14ac:dyDescent="0.35">
      <c r="B240" s="194">
        <v>11</v>
      </c>
      <c r="C240" s="194" t="s">
        <v>361</v>
      </c>
      <c r="D240" s="194">
        <v>158.69999999999999</v>
      </c>
      <c r="E240" s="194" t="s">
        <v>167</v>
      </c>
      <c r="F240" s="194" t="s">
        <v>353</v>
      </c>
    </row>
    <row r="241" spans="2:6" ht="19.5" thickBot="1" x14ac:dyDescent="0.35">
      <c r="B241" s="194">
        <v>12</v>
      </c>
      <c r="C241" s="194" t="s">
        <v>359</v>
      </c>
      <c r="D241" s="194">
        <v>59.9</v>
      </c>
      <c r="E241" s="194" t="s">
        <v>167</v>
      </c>
      <c r="F241" s="194" t="s">
        <v>353</v>
      </c>
    </row>
    <row r="242" spans="2:6" ht="19.5" thickBot="1" x14ac:dyDescent="0.35">
      <c r="B242" s="194">
        <v>13</v>
      </c>
      <c r="C242" s="194" t="s">
        <v>359</v>
      </c>
      <c r="D242" s="194">
        <v>149.9</v>
      </c>
      <c r="E242" s="194" t="s">
        <v>167</v>
      </c>
      <c r="F242" s="194" t="s">
        <v>357</v>
      </c>
    </row>
    <row r="243" spans="2:6" ht="19.5" thickBot="1" x14ac:dyDescent="0.35">
      <c r="B243" s="194">
        <v>14</v>
      </c>
      <c r="C243" s="194" t="s">
        <v>359</v>
      </c>
      <c r="D243" s="194">
        <v>159.80000000000001</v>
      </c>
      <c r="E243" s="194" t="s">
        <v>167</v>
      </c>
      <c r="F243" s="194" t="s">
        <v>357</v>
      </c>
    </row>
    <row r="244" spans="2:6" ht="19.5" thickBot="1" x14ac:dyDescent="0.35">
      <c r="B244" s="194">
        <v>15</v>
      </c>
      <c r="C244" s="194" t="s">
        <v>362</v>
      </c>
      <c r="D244" s="199">
        <v>142.80000000000001</v>
      </c>
      <c r="E244" s="194" t="s">
        <v>176</v>
      </c>
      <c r="F244" s="194" t="s">
        <v>344</v>
      </c>
    </row>
    <row r="245" spans="2:6" ht="19.5" thickBot="1" x14ac:dyDescent="0.35">
      <c r="B245" s="194">
        <v>16</v>
      </c>
      <c r="C245" s="194" t="s">
        <v>363</v>
      </c>
      <c r="D245" s="194">
        <v>650</v>
      </c>
      <c r="E245" s="194" t="s">
        <v>176</v>
      </c>
      <c r="F245" s="194" t="s">
        <v>364</v>
      </c>
    </row>
    <row r="246" spans="2:6" ht="19.5" thickBot="1" x14ac:dyDescent="0.35">
      <c r="B246" s="194">
        <v>17</v>
      </c>
      <c r="C246" s="194" t="s">
        <v>365</v>
      </c>
      <c r="D246" s="194">
        <v>342.2</v>
      </c>
      <c r="E246" s="194" t="s">
        <v>176</v>
      </c>
      <c r="F246" s="194" t="s">
        <v>177</v>
      </c>
    </row>
    <row r="247" spans="2:6" ht="19.5" thickBot="1" x14ac:dyDescent="0.35">
      <c r="B247" s="194">
        <v>18</v>
      </c>
      <c r="C247" s="194" t="s">
        <v>359</v>
      </c>
      <c r="D247" s="194">
        <v>42.2</v>
      </c>
      <c r="E247" s="194" t="s">
        <v>176</v>
      </c>
      <c r="F247" s="194" t="s">
        <v>366</v>
      </c>
    </row>
    <row r="248" spans="2:6" ht="19.5" thickBot="1" x14ac:dyDescent="0.35">
      <c r="B248" s="194">
        <v>19</v>
      </c>
      <c r="C248" s="194" t="s">
        <v>367</v>
      </c>
      <c r="D248" s="194">
        <v>88</v>
      </c>
      <c r="E248" s="194" t="s">
        <v>230</v>
      </c>
      <c r="F248" s="194" t="s">
        <v>368</v>
      </c>
    </row>
    <row r="249" spans="2:6" ht="19.5" thickBot="1" x14ac:dyDescent="0.35">
      <c r="B249" s="194">
        <v>20</v>
      </c>
      <c r="C249" s="194" t="s">
        <v>369</v>
      </c>
      <c r="D249" s="194">
        <v>425</v>
      </c>
      <c r="E249" s="194" t="s">
        <v>239</v>
      </c>
      <c r="F249" s="194" t="s">
        <v>370</v>
      </c>
    </row>
    <row r="250" spans="2:6" ht="19.5" thickBot="1" x14ac:dyDescent="0.35">
      <c r="B250" s="194">
        <v>21</v>
      </c>
      <c r="C250" s="194" t="s">
        <v>371</v>
      </c>
      <c r="D250" s="194">
        <v>4100</v>
      </c>
      <c r="E250" s="194" t="s">
        <v>239</v>
      </c>
      <c r="F250" s="194" t="s">
        <v>372</v>
      </c>
    </row>
    <row r="251" spans="2:6" ht="19.5" thickBot="1" x14ac:dyDescent="0.35">
      <c r="B251" s="194">
        <v>22</v>
      </c>
      <c r="C251" s="194" t="s">
        <v>371</v>
      </c>
      <c r="D251" s="194">
        <v>16390</v>
      </c>
      <c r="E251" s="194" t="s">
        <v>239</v>
      </c>
      <c r="F251" s="194" t="s">
        <v>373</v>
      </c>
    </row>
    <row r="252" spans="2:6" ht="19.5" thickBot="1" x14ac:dyDescent="0.35">
      <c r="B252" s="194">
        <v>23</v>
      </c>
      <c r="C252" s="194" t="s">
        <v>371</v>
      </c>
      <c r="D252" s="194">
        <v>160</v>
      </c>
      <c r="E252" s="194" t="s">
        <v>239</v>
      </c>
      <c r="F252" s="194" t="s">
        <v>374</v>
      </c>
    </row>
    <row r="253" spans="2:6" ht="19.5" thickBot="1" x14ac:dyDescent="0.35">
      <c r="B253" s="194">
        <v>24</v>
      </c>
      <c r="C253" s="194" t="s">
        <v>350</v>
      </c>
      <c r="D253" s="194">
        <v>144</v>
      </c>
      <c r="E253" s="194" t="s">
        <v>239</v>
      </c>
      <c r="F253" s="194" t="s">
        <v>351</v>
      </c>
    </row>
    <row r="254" spans="2:6" ht="19.5" thickBot="1" x14ac:dyDescent="0.35">
      <c r="B254" s="194">
        <v>25</v>
      </c>
      <c r="C254" s="194" t="s">
        <v>375</v>
      </c>
      <c r="D254" s="194">
        <v>99</v>
      </c>
      <c r="E254" s="194" t="s">
        <v>184</v>
      </c>
      <c r="F254" s="194" t="s">
        <v>376</v>
      </c>
    </row>
    <row r="255" spans="2:6" ht="19.5" thickBot="1" x14ac:dyDescent="0.35">
      <c r="B255" s="194">
        <v>26</v>
      </c>
      <c r="C255" s="194" t="s">
        <v>377</v>
      </c>
      <c r="D255" s="194">
        <v>81</v>
      </c>
      <c r="E255" s="194" t="s">
        <v>184</v>
      </c>
      <c r="F255" s="194" t="s">
        <v>378</v>
      </c>
    </row>
    <row r="256" spans="2:6" ht="19.5" thickBot="1" x14ac:dyDescent="0.35">
      <c r="B256" s="194">
        <v>27</v>
      </c>
      <c r="C256" s="194" t="s">
        <v>350</v>
      </c>
      <c r="D256" s="194">
        <v>5392.8</v>
      </c>
      <c r="E256" s="194" t="s">
        <v>184</v>
      </c>
      <c r="F256" s="194" t="s">
        <v>351</v>
      </c>
    </row>
    <row r="257" spans="2:6" ht="19.5" thickBot="1" x14ac:dyDescent="0.35">
      <c r="B257" s="194">
        <v>28</v>
      </c>
      <c r="C257" s="194" t="s">
        <v>379</v>
      </c>
      <c r="D257" s="194">
        <v>40.5</v>
      </c>
      <c r="E257" s="194" t="s">
        <v>170</v>
      </c>
      <c r="F257" s="194" t="s">
        <v>353</v>
      </c>
    </row>
    <row r="258" spans="2:6" ht="19.5" thickBot="1" x14ac:dyDescent="0.35">
      <c r="B258" s="194">
        <v>29</v>
      </c>
      <c r="C258" s="194" t="s">
        <v>380</v>
      </c>
      <c r="D258" s="194">
        <v>186.1</v>
      </c>
      <c r="E258" s="194" t="s">
        <v>189</v>
      </c>
      <c r="F258" s="194" t="s">
        <v>353</v>
      </c>
    </row>
    <row r="259" spans="2:6" ht="21" thickBot="1" x14ac:dyDescent="0.4">
      <c r="B259" s="194">
        <v>30</v>
      </c>
      <c r="C259" s="200" t="s">
        <v>381</v>
      </c>
      <c r="D259" s="194">
        <v>1301.5999999999999</v>
      </c>
      <c r="E259" s="194" t="s">
        <v>190</v>
      </c>
      <c r="F259" s="194" t="s">
        <v>382</v>
      </c>
    </row>
    <row r="260" spans="2:6" ht="25.9" customHeight="1" thickBot="1" x14ac:dyDescent="0.35">
      <c r="B260" s="194">
        <v>31</v>
      </c>
      <c r="C260" s="196" t="s">
        <v>383</v>
      </c>
      <c r="D260" s="194">
        <v>683</v>
      </c>
      <c r="E260" s="194" t="s">
        <v>256</v>
      </c>
      <c r="F260" s="194" t="s">
        <v>384</v>
      </c>
    </row>
    <row r="261" spans="2:6" ht="19.5" thickBot="1" x14ac:dyDescent="0.35">
      <c r="B261" s="194">
        <v>32</v>
      </c>
      <c r="C261" s="194" t="s">
        <v>385</v>
      </c>
      <c r="D261" s="194">
        <v>164</v>
      </c>
      <c r="E261" s="194" t="s">
        <v>256</v>
      </c>
      <c r="F261" s="194" t="s">
        <v>384</v>
      </c>
    </row>
    <row r="262" spans="2:6" ht="19.5" thickBot="1" x14ac:dyDescent="0.35">
      <c r="B262" s="194">
        <v>33</v>
      </c>
      <c r="C262" s="194" t="s">
        <v>386</v>
      </c>
      <c r="D262" s="194">
        <v>282.60000000000002</v>
      </c>
      <c r="E262" s="194" t="s">
        <v>256</v>
      </c>
      <c r="F262" s="194" t="s">
        <v>353</v>
      </c>
    </row>
    <row r="263" spans="2:6" ht="19.5" thickBot="1" x14ac:dyDescent="0.35">
      <c r="B263" s="194">
        <v>34</v>
      </c>
      <c r="C263" s="194" t="s">
        <v>387</v>
      </c>
      <c r="D263" s="194">
        <v>164.2</v>
      </c>
      <c r="E263" s="194" t="s">
        <v>256</v>
      </c>
      <c r="F263" s="194" t="s">
        <v>388</v>
      </c>
    </row>
    <row r="264" spans="2:6" ht="19.5" thickBot="1" x14ac:dyDescent="0.35">
      <c r="B264" s="194">
        <v>35</v>
      </c>
      <c r="C264" s="194" t="s">
        <v>389</v>
      </c>
      <c r="D264" s="194">
        <v>261.8</v>
      </c>
      <c r="E264" s="194" t="s">
        <v>256</v>
      </c>
      <c r="F264" s="194" t="s">
        <v>353</v>
      </c>
    </row>
    <row r="265" spans="2:6" ht="19.5" thickBot="1" x14ac:dyDescent="0.35">
      <c r="B265" s="194">
        <v>36</v>
      </c>
      <c r="C265" s="194" t="s">
        <v>350</v>
      </c>
      <c r="D265" s="194">
        <v>5153.1000000000004</v>
      </c>
      <c r="E265" s="194" t="s">
        <v>268</v>
      </c>
      <c r="F265" s="194" t="s">
        <v>351</v>
      </c>
    </row>
    <row r="266" spans="2:6" ht="19.5" thickBot="1" x14ac:dyDescent="0.35">
      <c r="B266" s="194">
        <v>37</v>
      </c>
      <c r="C266" s="194" t="s">
        <v>350</v>
      </c>
      <c r="D266" s="194">
        <v>303</v>
      </c>
      <c r="E266" s="194" t="s">
        <v>337</v>
      </c>
      <c r="F266" s="194" t="s">
        <v>351</v>
      </c>
    </row>
    <row r="267" spans="2:6" ht="19.5" thickBot="1" x14ac:dyDescent="0.35">
      <c r="B267" s="263" t="s">
        <v>173</v>
      </c>
      <c r="C267" s="263"/>
      <c r="D267" s="195">
        <v>42435.8</v>
      </c>
      <c r="E267" s="263"/>
      <c r="F267" s="263"/>
    </row>
    <row r="269" spans="2:6" ht="19.5" thickBot="1" x14ac:dyDescent="0.35">
      <c r="B269" s="262" t="s">
        <v>390</v>
      </c>
      <c r="C269" s="262"/>
      <c r="D269" s="262"/>
      <c r="E269" s="262"/>
      <c r="F269" s="262"/>
    </row>
    <row r="270" spans="2:6" ht="19.5" thickBot="1" x14ac:dyDescent="0.35">
      <c r="B270" s="193" t="s">
        <v>161</v>
      </c>
      <c r="C270" s="193" t="s">
        <v>162</v>
      </c>
      <c r="D270" s="193" t="s">
        <v>163</v>
      </c>
      <c r="E270" s="193" t="s">
        <v>164</v>
      </c>
      <c r="F270" s="193" t="s">
        <v>165</v>
      </c>
    </row>
    <row r="271" spans="2:6" ht="19.5" thickBot="1" x14ac:dyDescent="0.35">
      <c r="B271" s="194">
        <v>1</v>
      </c>
      <c r="C271" s="194" t="s">
        <v>391</v>
      </c>
      <c r="D271" s="194">
        <v>3960</v>
      </c>
      <c r="E271" s="194" t="s">
        <v>230</v>
      </c>
      <c r="F271" s="194" t="s">
        <v>392</v>
      </c>
    </row>
    <row r="272" spans="2:6" ht="19.5" thickBot="1" x14ac:dyDescent="0.35">
      <c r="B272" s="263" t="s">
        <v>173</v>
      </c>
      <c r="C272" s="263"/>
      <c r="D272" s="195">
        <v>3960</v>
      </c>
      <c r="E272" s="263"/>
      <c r="F272" s="263"/>
    </row>
    <row r="274" spans="2:6" ht="19.5" thickBot="1" x14ac:dyDescent="0.35">
      <c r="B274" s="262" t="s">
        <v>393</v>
      </c>
      <c r="C274" s="262"/>
      <c r="D274" s="262"/>
      <c r="E274" s="262"/>
      <c r="F274" s="262"/>
    </row>
    <row r="275" spans="2:6" ht="19.5" thickBot="1" x14ac:dyDescent="0.35">
      <c r="B275" s="193" t="s">
        <v>161</v>
      </c>
      <c r="C275" s="193" t="s">
        <v>162</v>
      </c>
      <c r="D275" s="193" t="s">
        <v>163</v>
      </c>
      <c r="E275" s="193" t="s">
        <v>164</v>
      </c>
      <c r="F275" s="193" t="s">
        <v>165</v>
      </c>
    </row>
    <row r="276" spans="2:6" ht="19.5" thickBot="1" x14ac:dyDescent="0.35">
      <c r="B276" s="194">
        <v>1</v>
      </c>
      <c r="C276" s="194" t="s">
        <v>391</v>
      </c>
      <c r="D276" s="194">
        <v>3000</v>
      </c>
      <c r="E276" s="194" t="s">
        <v>355</v>
      </c>
      <c r="F276" s="194" t="s">
        <v>394</v>
      </c>
    </row>
    <row r="277" spans="2:6" ht="19.5" thickBot="1" x14ac:dyDescent="0.35">
      <c r="B277" s="263" t="s">
        <v>173</v>
      </c>
      <c r="C277" s="263"/>
      <c r="D277" s="195">
        <v>3000</v>
      </c>
      <c r="E277" s="263"/>
      <c r="F277" s="263"/>
    </row>
  </sheetData>
  <mergeCells count="39">
    <mergeCell ref="B2:F2"/>
    <mergeCell ref="B3:F3"/>
    <mergeCell ref="B5:F5"/>
    <mergeCell ref="B7:F7"/>
    <mergeCell ref="B12:C12"/>
    <mergeCell ref="E12:F12"/>
    <mergeCell ref="B14:F14"/>
    <mergeCell ref="B17:C17"/>
    <mergeCell ref="E17:F17"/>
    <mergeCell ref="B19:F19"/>
    <mergeCell ref="B31:C31"/>
    <mergeCell ref="E31:F31"/>
    <mergeCell ref="B33:F33"/>
    <mergeCell ref="B129:C129"/>
    <mergeCell ref="E129:F129"/>
    <mergeCell ref="B131:F131"/>
    <mergeCell ref="B181:C181"/>
    <mergeCell ref="E181:F181"/>
    <mergeCell ref="B183:F183"/>
    <mergeCell ref="B198:C198"/>
    <mergeCell ref="E198:F198"/>
    <mergeCell ref="B200:F200"/>
    <mergeCell ref="B205:C205"/>
    <mergeCell ref="E205:F205"/>
    <mergeCell ref="B207:F207"/>
    <mergeCell ref="B218:C218"/>
    <mergeCell ref="E218:F218"/>
    <mergeCell ref="B220:F220"/>
    <mergeCell ref="B224:C224"/>
    <mergeCell ref="E224:F224"/>
    <mergeCell ref="B274:F274"/>
    <mergeCell ref="B277:C277"/>
    <mergeCell ref="E277:F277"/>
    <mergeCell ref="B228:F228"/>
    <mergeCell ref="B267:C267"/>
    <mergeCell ref="E267:F267"/>
    <mergeCell ref="B269:F269"/>
    <mergeCell ref="B272:C272"/>
    <mergeCell ref="E272:F27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20"/>
  <sheetViews>
    <sheetView topLeftCell="A385" workbookViewId="0">
      <selection activeCell="F419" sqref="F419"/>
    </sheetView>
  </sheetViews>
  <sheetFormatPr defaultColWidth="8.85546875" defaultRowHeight="21" x14ac:dyDescent="0.35"/>
  <cols>
    <col min="1" max="1" width="8.85546875" style="201"/>
    <col min="2" max="2" width="4.7109375" style="201" bestFit="1" customWidth="1"/>
    <col min="3" max="3" width="87.28515625" style="201" bestFit="1" customWidth="1"/>
    <col min="4" max="4" width="23.7109375" style="201" bestFit="1" customWidth="1"/>
    <col min="5" max="5" width="20.140625" style="201" bestFit="1" customWidth="1"/>
    <col min="6" max="6" width="71.5703125" style="201" bestFit="1" customWidth="1"/>
    <col min="7" max="16384" width="8.85546875" style="201"/>
  </cols>
  <sheetData>
    <row r="1" spans="2:6" ht="21.75" thickBot="1" x14ac:dyDescent="0.4"/>
    <row r="2" spans="2:6" ht="21.75" thickBot="1" x14ac:dyDescent="0.4">
      <c r="B2" s="269" t="s">
        <v>157</v>
      </c>
      <c r="C2" s="269"/>
      <c r="D2" s="269"/>
      <c r="E2" s="269"/>
      <c r="F2" s="269"/>
    </row>
    <row r="3" spans="2:6" ht="21.75" thickBot="1" x14ac:dyDescent="0.4">
      <c r="B3" s="269" t="s">
        <v>158</v>
      </c>
      <c r="C3" s="269"/>
      <c r="D3" s="269"/>
      <c r="E3" s="269"/>
      <c r="F3" s="269"/>
    </row>
    <row r="5" spans="2:6" x14ac:dyDescent="0.35">
      <c r="B5" s="270" t="s">
        <v>395</v>
      </c>
      <c r="C5" s="270"/>
      <c r="D5" s="270"/>
      <c r="E5" s="270"/>
      <c r="F5" s="270"/>
    </row>
    <row r="7" spans="2:6" ht="21.75" thickBot="1" x14ac:dyDescent="0.4">
      <c r="B7" s="266" t="s">
        <v>160</v>
      </c>
      <c r="C7" s="266"/>
      <c r="D7" s="266"/>
      <c r="E7" s="266"/>
      <c r="F7" s="266"/>
    </row>
    <row r="8" spans="2:6" ht="21.75" thickBot="1" x14ac:dyDescent="0.4">
      <c r="B8" s="202" t="s">
        <v>161</v>
      </c>
      <c r="C8" s="202" t="s">
        <v>162</v>
      </c>
      <c r="D8" s="202" t="s">
        <v>163</v>
      </c>
      <c r="E8" s="202" t="s">
        <v>164</v>
      </c>
      <c r="F8" s="202" t="s">
        <v>165</v>
      </c>
    </row>
    <row r="9" spans="2:6" ht="21.75" thickBot="1" x14ac:dyDescent="0.4">
      <c r="B9" s="203">
        <v>1</v>
      </c>
      <c r="C9" s="203" t="s">
        <v>166</v>
      </c>
      <c r="D9" s="203">
        <v>168469.84</v>
      </c>
      <c r="E9" s="203" t="s">
        <v>167</v>
      </c>
      <c r="F9" s="203" t="s">
        <v>396</v>
      </c>
    </row>
    <row r="10" spans="2:6" ht="21.75" thickBot="1" x14ac:dyDescent="0.4">
      <c r="B10" s="203">
        <v>2</v>
      </c>
      <c r="C10" s="203" t="s">
        <v>169</v>
      </c>
      <c r="D10" s="203">
        <v>167284.29</v>
      </c>
      <c r="E10" s="203" t="s">
        <v>170</v>
      </c>
      <c r="F10" s="203" t="s">
        <v>396</v>
      </c>
    </row>
    <row r="11" spans="2:6" ht="21.75" thickBot="1" x14ac:dyDescent="0.4">
      <c r="B11" s="203">
        <v>3</v>
      </c>
      <c r="C11" s="203" t="s">
        <v>171</v>
      </c>
      <c r="D11" s="203">
        <v>167249.82</v>
      </c>
      <c r="E11" s="203" t="s">
        <v>397</v>
      </c>
      <c r="F11" s="203" t="s">
        <v>396</v>
      </c>
    </row>
    <row r="12" spans="2:6" ht="21.75" thickBot="1" x14ac:dyDescent="0.4">
      <c r="B12" s="267" t="s">
        <v>398</v>
      </c>
      <c r="C12" s="267"/>
      <c r="D12" s="204">
        <v>503003.95</v>
      </c>
      <c r="E12" s="267"/>
      <c r="F12" s="267"/>
    </row>
    <row r="14" spans="2:6" x14ac:dyDescent="0.35">
      <c r="B14" s="266" t="s">
        <v>399</v>
      </c>
      <c r="C14" s="266"/>
      <c r="D14" s="266"/>
      <c r="E14" s="266"/>
      <c r="F14" s="266"/>
    </row>
    <row r="15" spans="2:6" x14ac:dyDescent="0.35">
      <c r="B15" s="205" t="s">
        <v>161</v>
      </c>
      <c r="C15" s="205" t="s">
        <v>162</v>
      </c>
      <c r="D15" s="205" t="s">
        <v>163</v>
      </c>
      <c r="E15" s="205" t="s">
        <v>164</v>
      </c>
      <c r="F15" s="205" t="s">
        <v>165</v>
      </c>
    </row>
    <row r="16" spans="2:6" x14ac:dyDescent="0.35">
      <c r="B16" s="206">
        <v>1</v>
      </c>
      <c r="C16" s="207" t="s">
        <v>400</v>
      </c>
      <c r="D16" s="206">
        <v>531</v>
      </c>
      <c r="E16" s="206" t="s">
        <v>322</v>
      </c>
      <c r="F16" s="206" t="s">
        <v>401</v>
      </c>
    </row>
    <row r="17" spans="2:6" x14ac:dyDescent="0.35">
      <c r="B17" s="206">
        <v>2</v>
      </c>
      <c r="C17" s="207" t="s">
        <v>400</v>
      </c>
      <c r="D17" s="206">
        <v>708</v>
      </c>
      <c r="E17" s="206" t="s">
        <v>322</v>
      </c>
      <c r="F17" s="206" t="s">
        <v>401</v>
      </c>
    </row>
    <row r="18" spans="2:6" x14ac:dyDescent="0.35">
      <c r="B18" s="206">
        <v>3</v>
      </c>
      <c r="C18" s="207" t="s">
        <v>400</v>
      </c>
      <c r="D18" s="206">
        <v>416</v>
      </c>
      <c r="E18" s="206" t="s">
        <v>190</v>
      </c>
      <c r="F18" s="206" t="s">
        <v>402</v>
      </c>
    </row>
    <row r="19" spans="2:6" x14ac:dyDescent="0.35">
      <c r="B19" s="206">
        <v>4</v>
      </c>
      <c r="C19" s="207" t="s">
        <v>400</v>
      </c>
      <c r="D19" s="206">
        <v>413</v>
      </c>
      <c r="E19" s="206" t="s">
        <v>190</v>
      </c>
      <c r="F19" s="206" t="s">
        <v>403</v>
      </c>
    </row>
    <row r="20" spans="2:6" x14ac:dyDescent="0.35">
      <c r="B20" s="268" t="s">
        <v>398</v>
      </c>
      <c r="C20" s="268"/>
      <c r="D20" s="208">
        <v>2068</v>
      </c>
      <c r="E20" s="268"/>
      <c r="F20" s="268"/>
    </row>
    <row r="22" spans="2:6" ht="21.75" thickBot="1" x14ac:dyDescent="0.4">
      <c r="B22" s="266" t="s">
        <v>178</v>
      </c>
      <c r="C22" s="266"/>
      <c r="D22" s="266"/>
      <c r="E22" s="266"/>
      <c r="F22" s="266"/>
    </row>
    <row r="23" spans="2:6" ht="21.75" thickBot="1" x14ac:dyDescent="0.4">
      <c r="B23" s="202" t="s">
        <v>161</v>
      </c>
      <c r="C23" s="202" t="s">
        <v>162</v>
      </c>
      <c r="D23" s="202" t="s">
        <v>163</v>
      </c>
      <c r="E23" s="202" t="s">
        <v>164</v>
      </c>
      <c r="F23" s="202" t="s">
        <v>165</v>
      </c>
    </row>
    <row r="24" spans="2:6" ht="21.75" thickBot="1" x14ac:dyDescent="0.4">
      <c r="B24" s="203">
        <v>1</v>
      </c>
      <c r="C24" s="203" t="s">
        <v>404</v>
      </c>
      <c r="D24" s="203">
        <v>1209.48</v>
      </c>
      <c r="E24" s="203" t="s">
        <v>180</v>
      </c>
      <c r="F24" s="203" t="s">
        <v>181</v>
      </c>
    </row>
    <row r="25" spans="2:6" ht="21.75" thickBot="1" x14ac:dyDescent="0.4">
      <c r="B25" s="203">
        <v>2</v>
      </c>
      <c r="C25" s="203" t="s">
        <v>404</v>
      </c>
      <c r="D25" s="203">
        <v>1158.1400000000001</v>
      </c>
      <c r="E25" s="203" t="s">
        <v>180</v>
      </c>
      <c r="F25" s="203" t="s">
        <v>181</v>
      </c>
    </row>
    <row r="26" spans="2:6" ht="21.75" thickBot="1" x14ac:dyDescent="0.4">
      <c r="B26" s="203">
        <v>3</v>
      </c>
      <c r="C26" s="203" t="s">
        <v>404</v>
      </c>
      <c r="D26" s="203">
        <v>2147.12</v>
      </c>
      <c r="E26" s="203" t="s">
        <v>182</v>
      </c>
      <c r="F26" s="203" t="s">
        <v>181</v>
      </c>
    </row>
    <row r="27" spans="2:6" ht="21.75" thickBot="1" x14ac:dyDescent="0.4">
      <c r="B27" s="203">
        <v>4</v>
      </c>
      <c r="C27" s="203" t="s">
        <v>404</v>
      </c>
      <c r="D27" s="203">
        <v>984.62</v>
      </c>
      <c r="E27" s="203" t="s">
        <v>239</v>
      </c>
      <c r="F27" s="203" t="s">
        <v>405</v>
      </c>
    </row>
    <row r="28" spans="2:6" ht="21.75" thickBot="1" x14ac:dyDescent="0.4">
      <c r="B28" s="203">
        <v>5</v>
      </c>
      <c r="C28" s="203" t="s">
        <v>404</v>
      </c>
      <c r="D28" s="203">
        <v>2216.42</v>
      </c>
      <c r="E28" s="203" t="s">
        <v>239</v>
      </c>
      <c r="F28" s="203" t="s">
        <v>185</v>
      </c>
    </row>
    <row r="29" spans="2:6" ht="21.75" thickBot="1" x14ac:dyDescent="0.4">
      <c r="B29" s="203">
        <v>6</v>
      </c>
      <c r="C29" s="203" t="s">
        <v>404</v>
      </c>
      <c r="D29" s="203">
        <v>1944.16</v>
      </c>
      <c r="E29" s="203" t="s">
        <v>188</v>
      </c>
      <c r="F29" s="203" t="s">
        <v>185</v>
      </c>
    </row>
    <row r="30" spans="2:6" ht="21.75" thickBot="1" x14ac:dyDescent="0.4">
      <c r="B30" s="203">
        <v>7</v>
      </c>
      <c r="C30" s="203" t="s">
        <v>404</v>
      </c>
      <c r="D30" s="203">
        <v>991</v>
      </c>
      <c r="E30" s="203" t="s">
        <v>190</v>
      </c>
      <c r="F30" s="203" t="s">
        <v>185</v>
      </c>
    </row>
    <row r="31" spans="2:6" ht="21.75" thickBot="1" x14ac:dyDescent="0.4">
      <c r="B31" s="267" t="s">
        <v>398</v>
      </c>
      <c r="C31" s="267"/>
      <c r="D31" s="204">
        <v>10650.94</v>
      </c>
      <c r="E31" s="267"/>
      <c r="F31" s="267"/>
    </row>
    <row r="33" spans="2:6" ht="21.75" thickBot="1" x14ac:dyDescent="0.4">
      <c r="B33" s="266" t="s">
        <v>191</v>
      </c>
      <c r="C33" s="266"/>
      <c r="D33" s="266"/>
      <c r="E33" s="266"/>
      <c r="F33" s="266"/>
    </row>
    <row r="34" spans="2:6" ht="21.75" thickBot="1" x14ac:dyDescent="0.4">
      <c r="B34" s="202" t="s">
        <v>161</v>
      </c>
      <c r="C34" s="202" t="s">
        <v>162</v>
      </c>
      <c r="D34" s="202" t="s">
        <v>163</v>
      </c>
      <c r="E34" s="202" t="s">
        <v>164</v>
      </c>
      <c r="F34" s="202" t="s">
        <v>165</v>
      </c>
    </row>
    <row r="35" spans="2:6" ht="21.75" thickBot="1" x14ac:dyDescent="0.4">
      <c r="B35" s="203">
        <v>1</v>
      </c>
      <c r="C35" s="203" t="s">
        <v>406</v>
      </c>
      <c r="D35" s="203">
        <v>444</v>
      </c>
      <c r="E35" s="203" t="s">
        <v>180</v>
      </c>
      <c r="F35" s="203" t="s">
        <v>407</v>
      </c>
    </row>
    <row r="36" spans="2:6" ht="21.75" thickBot="1" x14ac:dyDescent="0.4">
      <c r="B36" s="203">
        <v>2</v>
      </c>
      <c r="C36" s="203" t="s">
        <v>196</v>
      </c>
      <c r="D36" s="203">
        <v>78</v>
      </c>
      <c r="E36" s="203" t="s">
        <v>183</v>
      </c>
      <c r="F36" s="203" t="s">
        <v>408</v>
      </c>
    </row>
    <row r="37" spans="2:6" ht="21.75" thickBot="1" x14ac:dyDescent="0.4">
      <c r="B37" s="203">
        <v>3</v>
      </c>
      <c r="C37" s="203" t="s">
        <v>196</v>
      </c>
      <c r="D37" s="203">
        <v>78</v>
      </c>
      <c r="E37" s="203" t="s">
        <v>183</v>
      </c>
      <c r="F37" s="203" t="s">
        <v>409</v>
      </c>
    </row>
    <row r="38" spans="2:6" ht="21.75" thickBot="1" x14ac:dyDescent="0.4">
      <c r="B38" s="203">
        <v>4</v>
      </c>
      <c r="C38" s="203" t="s">
        <v>226</v>
      </c>
      <c r="D38" s="203">
        <v>103.5</v>
      </c>
      <c r="E38" s="203" t="s">
        <v>183</v>
      </c>
      <c r="F38" s="203" t="s">
        <v>410</v>
      </c>
    </row>
    <row r="39" spans="2:6" ht="21.75" thickBot="1" x14ac:dyDescent="0.4">
      <c r="B39" s="203">
        <v>5</v>
      </c>
      <c r="C39" s="203" t="s">
        <v>226</v>
      </c>
      <c r="D39" s="203">
        <v>103.5</v>
      </c>
      <c r="E39" s="203" t="s">
        <v>183</v>
      </c>
      <c r="F39" s="203" t="s">
        <v>411</v>
      </c>
    </row>
    <row r="40" spans="2:6" ht="21.75" thickBot="1" x14ac:dyDescent="0.4">
      <c r="B40" s="203">
        <v>6</v>
      </c>
      <c r="C40" s="203" t="s">
        <v>196</v>
      </c>
      <c r="D40" s="203">
        <v>78</v>
      </c>
      <c r="E40" s="203" t="s">
        <v>183</v>
      </c>
      <c r="F40" s="203" t="s">
        <v>412</v>
      </c>
    </row>
    <row r="41" spans="2:6" ht="21.75" thickBot="1" x14ac:dyDescent="0.4">
      <c r="B41" s="203">
        <v>7</v>
      </c>
      <c r="C41" s="203" t="s">
        <v>229</v>
      </c>
      <c r="D41" s="203">
        <v>462.76</v>
      </c>
      <c r="E41" s="203" t="s">
        <v>355</v>
      </c>
      <c r="F41" s="203" t="s">
        <v>413</v>
      </c>
    </row>
    <row r="42" spans="2:6" ht="21.75" thickBot="1" x14ac:dyDescent="0.4">
      <c r="B42" s="203">
        <v>8</v>
      </c>
      <c r="C42" s="203" t="s">
        <v>414</v>
      </c>
      <c r="D42" s="203">
        <v>276</v>
      </c>
      <c r="E42" s="203" t="s">
        <v>415</v>
      </c>
      <c r="F42" s="203" t="s">
        <v>409</v>
      </c>
    </row>
    <row r="43" spans="2:6" ht="21.75" thickBot="1" x14ac:dyDescent="0.4">
      <c r="B43" s="203">
        <v>9</v>
      </c>
      <c r="C43" s="203" t="s">
        <v>416</v>
      </c>
      <c r="D43" s="203">
        <v>276</v>
      </c>
      <c r="E43" s="203" t="s">
        <v>415</v>
      </c>
      <c r="F43" s="203" t="s">
        <v>417</v>
      </c>
    </row>
    <row r="44" spans="2:6" ht="21.75" thickBot="1" x14ac:dyDescent="0.4">
      <c r="B44" s="203">
        <v>10</v>
      </c>
      <c r="C44" s="203" t="s">
        <v>196</v>
      </c>
      <c r="D44" s="203">
        <v>117</v>
      </c>
      <c r="E44" s="203" t="s">
        <v>230</v>
      </c>
      <c r="F44" s="203" t="s">
        <v>418</v>
      </c>
    </row>
    <row r="45" spans="2:6" ht="21.75" thickBot="1" x14ac:dyDescent="0.4">
      <c r="B45" s="203">
        <v>11</v>
      </c>
      <c r="C45" s="203" t="s">
        <v>196</v>
      </c>
      <c r="D45" s="203">
        <v>117</v>
      </c>
      <c r="E45" s="203" t="s">
        <v>230</v>
      </c>
      <c r="F45" s="203" t="s">
        <v>419</v>
      </c>
    </row>
    <row r="46" spans="2:6" ht="21.75" thickBot="1" x14ac:dyDescent="0.4">
      <c r="B46" s="203">
        <v>12</v>
      </c>
      <c r="C46" s="203" t="s">
        <v>196</v>
      </c>
      <c r="D46" s="203">
        <v>117</v>
      </c>
      <c r="E46" s="203" t="s">
        <v>230</v>
      </c>
      <c r="F46" s="203" t="s">
        <v>420</v>
      </c>
    </row>
    <row r="47" spans="2:6" ht="21.75" thickBot="1" x14ac:dyDescent="0.4">
      <c r="B47" s="203">
        <v>13</v>
      </c>
      <c r="C47" s="203" t="s">
        <v>196</v>
      </c>
      <c r="D47" s="203">
        <v>117</v>
      </c>
      <c r="E47" s="203" t="s">
        <v>230</v>
      </c>
      <c r="F47" s="203" t="s">
        <v>421</v>
      </c>
    </row>
    <row r="48" spans="2:6" ht="21.75" thickBot="1" x14ac:dyDescent="0.4">
      <c r="B48" s="203">
        <v>14</v>
      </c>
      <c r="C48" s="203" t="s">
        <v>196</v>
      </c>
      <c r="D48" s="203">
        <v>117</v>
      </c>
      <c r="E48" s="203" t="s">
        <v>232</v>
      </c>
      <c r="F48" s="203" t="s">
        <v>422</v>
      </c>
    </row>
    <row r="49" spans="2:6" ht="21.75" thickBot="1" x14ac:dyDescent="0.4">
      <c r="B49" s="203">
        <v>15</v>
      </c>
      <c r="C49" s="203" t="s">
        <v>202</v>
      </c>
      <c r="D49" s="203">
        <v>199.8</v>
      </c>
      <c r="E49" s="203" t="s">
        <v>232</v>
      </c>
      <c r="F49" s="203" t="s">
        <v>423</v>
      </c>
    </row>
    <row r="50" spans="2:6" ht="21.75" thickBot="1" x14ac:dyDescent="0.4">
      <c r="B50" s="203">
        <v>16</v>
      </c>
      <c r="C50" s="203" t="s">
        <v>202</v>
      </c>
      <c r="D50" s="203">
        <v>199.8</v>
      </c>
      <c r="E50" s="203" t="s">
        <v>232</v>
      </c>
      <c r="F50" s="203" t="s">
        <v>424</v>
      </c>
    </row>
    <row r="51" spans="2:6" ht="21.75" thickBot="1" x14ac:dyDescent="0.4">
      <c r="B51" s="203">
        <v>17</v>
      </c>
      <c r="C51" s="203" t="s">
        <v>196</v>
      </c>
      <c r="D51" s="203">
        <v>117</v>
      </c>
      <c r="E51" s="203" t="s">
        <v>232</v>
      </c>
      <c r="F51" s="203" t="s">
        <v>425</v>
      </c>
    </row>
    <row r="52" spans="2:6" ht="21.75" thickBot="1" x14ac:dyDescent="0.4">
      <c r="B52" s="203">
        <v>18</v>
      </c>
      <c r="C52" s="203" t="s">
        <v>202</v>
      </c>
      <c r="D52" s="203">
        <v>462.76</v>
      </c>
      <c r="E52" s="203" t="s">
        <v>232</v>
      </c>
      <c r="F52" s="203" t="s">
        <v>418</v>
      </c>
    </row>
    <row r="53" spans="2:6" ht="21.75" thickBot="1" x14ac:dyDescent="0.4">
      <c r="B53" s="203">
        <v>19</v>
      </c>
      <c r="C53" s="203" t="s">
        <v>414</v>
      </c>
      <c r="D53" s="203">
        <v>207</v>
      </c>
      <c r="E53" s="203" t="s">
        <v>232</v>
      </c>
      <c r="F53" s="203" t="s">
        <v>423</v>
      </c>
    </row>
    <row r="54" spans="2:6" ht="21.75" thickBot="1" x14ac:dyDescent="0.4">
      <c r="B54" s="203">
        <v>20</v>
      </c>
      <c r="C54" s="203" t="s">
        <v>196</v>
      </c>
      <c r="D54" s="203">
        <v>117</v>
      </c>
      <c r="E54" s="203" t="s">
        <v>232</v>
      </c>
      <c r="F54" s="203" t="s">
        <v>426</v>
      </c>
    </row>
    <row r="55" spans="2:6" ht="21.75" thickBot="1" x14ac:dyDescent="0.4">
      <c r="B55" s="203">
        <v>21</v>
      </c>
      <c r="C55" s="203" t="s">
        <v>414</v>
      </c>
      <c r="D55" s="203">
        <v>207</v>
      </c>
      <c r="E55" s="203" t="s">
        <v>232</v>
      </c>
      <c r="F55" s="203" t="s">
        <v>424</v>
      </c>
    </row>
    <row r="56" spans="2:6" ht="21.75" thickBot="1" x14ac:dyDescent="0.4">
      <c r="B56" s="203">
        <v>22</v>
      </c>
      <c r="C56" s="203" t="s">
        <v>196</v>
      </c>
      <c r="D56" s="203">
        <v>117</v>
      </c>
      <c r="E56" s="203" t="s">
        <v>232</v>
      </c>
      <c r="F56" s="203" t="s">
        <v>427</v>
      </c>
    </row>
    <row r="57" spans="2:6" ht="21.75" thickBot="1" x14ac:dyDescent="0.4">
      <c r="B57" s="203">
        <v>23</v>
      </c>
      <c r="C57" s="203" t="s">
        <v>196</v>
      </c>
      <c r="D57" s="203">
        <v>117</v>
      </c>
      <c r="E57" s="203" t="s">
        <v>232</v>
      </c>
      <c r="F57" s="203" t="s">
        <v>428</v>
      </c>
    </row>
    <row r="58" spans="2:6" ht="21.75" thickBot="1" x14ac:dyDescent="0.4">
      <c r="B58" s="203">
        <v>24</v>
      </c>
      <c r="C58" s="203" t="s">
        <v>196</v>
      </c>
      <c r="D58" s="203">
        <v>117</v>
      </c>
      <c r="E58" s="203" t="s">
        <v>232</v>
      </c>
      <c r="F58" s="203" t="s">
        <v>429</v>
      </c>
    </row>
    <row r="59" spans="2:6" ht="21.75" thickBot="1" x14ac:dyDescent="0.4">
      <c r="B59" s="203">
        <v>25</v>
      </c>
      <c r="C59" s="203" t="s">
        <v>196</v>
      </c>
      <c r="D59" s="203">
        <v>117</v>
      </c>
      <c r="E59" s="203" t="s">
        <v>232</v>
      </c>
      <c r="F59" s="203" t="s">
        <v>430</v>
      </c>
    </row>
    <row r="60" spans="2:6" ht="21.75" thickBot="1" x14ac:dyDescent="0.4">
      <c r="B60" s="203">
        <v>26</v>
      </c>
      <c r="C60" s="203" t="s">
        <v>196</v>
      </c>
      <c r="D60" s="203">
        <v>117</v>
      </c>
      <c r="E60" s="203" t="s">
        <v>232</v>
      </c>
      <c r="F60" s="203" t="s">
        <v>431</v>
      </c>
    </row>
    <row r="61" spans="2:6" ht="21.75" thickBot="1" x14ac:dyDescent="0.4">
      <c r="B61" s="203">
        <v>27</v>
      </c>
      <c r="C61" s="203" t="s">
        <v>196</v>
      </c>
      <c r="D61" s="203">
        <v>117</v>
      </c>
      <c r="E61" s="203" t="s">
        <v>232</v>
      </c>
      <c r="F61" s="203" t="s">
        <v>432</v>
      </c>
    </row>
    <row r="62" spans="2:6" ht="21.75" thickBot="1" x14ac:dyDescent="0.4">
      <c r="B62" s="203">
        <v>28</v>
      </c>
      <c r="C62" s="203" t="s">
        <v>196</v>
      </c>
      <c r="D62" s="203">
        <v>78</v>
      </c>
      <c r="E62" s="203" t="s">
        <v>236</v>
      </c>
      <c r="F62" s="203" t="s">
        <v>433</v>
      </c>
    </row>
    <row r="63" spans="2:6" ht="21.75" thickBot="1" x14ac:dyDescent="0.4">
      <c r="B63" s="203">
        <v>29</v>
      </c>
      <c r="C63" s="203" t="s">
        <v>226</v>
      </c>
      <c r="D63" s="203">
        <v>138</v>
      </c>
      <c r="E63" s="203" t="s">
        <v>236</v>
      </c>
      <c r="F63" s="203" t="s">
        <v>424</v>
      </c>
    </row>
    <row r="64" spans="2:6" ht="21.75" thickBot="1" x14ac:dyDescent="0.4">
      <c r="B64" s="203">
        <v>30</v>
      </c>
      <c r="C64" s="203" t="s">
        <v>226</v>
      </c>
      <c r="D64" s="203">
        <v>103.5</v>
      </c>
      <c r="E64" s="203" t="s">
        <v>236</v>
      </c>
      <c r="F64" s="203" t="s">
        <v>433</v>
      </c>
    </row>
    <row r="65" spans="2:6" ht="21.75" thickBot="1" x14ac:dyDescent="0.4">
      <c r="B65" s="203">
        <v>31</v>
      </c>
      <c r="C65" s="203" t="s">
        <v>196</v>
      </c>
      <c r="D65" s="203">
        <v>117</v>
      </c>
      <c r="E65" s="203" t="s">
        <v>236</v>
      </c>
      <c r="F65" s="203" t="s">
        <v>412</v>
      </c>
    </row>
    <row r="66" spans="2:6" ht="21.75" thickBot="1" x14ac:dyDescent="0.4">
      <c r="B66" s="203">
        <v>32</v>
      </c>
      <c r="C66" s="203" t="s">
        <v>247</v>
      </c>
      <c r="D66" s="203">
        <v>141</v>
      </c>
      <c r="E66" s="203" t="s">
        <v>239</v>
      </c>
      <c r="F66" s="203" t="s">
        <v>405</v>
      </c>
    </row>
    <row r="67" spans="2:6" ht="21.75" thickBot="1" x14ac:dyDescent="0.4">
      <c r="B67" s="203">
        <v>33</v>
      </c>
      <c r="C67" s="203" t="s">
        <v>196</v>
      </c>
      <c r="D67" s="203">
        <v>39</v>
      </c>
      <c r="E67" s="203" t="s">
        <v>170</v>
      </c>
      <c r="F67" s="203" t="s">
        <v>434</v>
      </c>
    </row>
    <row r="68" spans="2:6" ht="21.75" thickBot="1" x14ac:dyDescent="0.4">
      <c r="B68" s="203">
        <v>34</v>
      </c>
      <c r="C68" s="203" t="s">
        <v>263</v>
      </c>
      <c r="D68" s="203">
        <v>39</v>
      </c>
      <c r="E68" s="203" t="s">
        <v>186</v>
      </c>
      <c r="F68" s="203" t="s">
        <v>435</v>
      </c>
    </row>
    <row r="69" spans="2:6" ht="21.75" thickBot="1" x14ac:dyDescent="0.4">
      <c r="B69" s="203">
        <v>35</v>
      </c>
      <c r="C69" s="203" t="s">
        <v>196</v>
      </c>
      <c r="D69" s="203">
        <v>117</v>
      </c>
      <c r="E69" s="203" t="s">
        <v>248</v>
      </c>
      <c r="F69" s="203" t="s">
        <v>433</v>
      </c>
    </row>
    <row r="70" spans="2:6" ht="21.75" thickBot="1" x14ac:dyDescent="0.4">
      <c r="B70" s="203">
        <v>36</v>
      </c>
      <c r="C70" s="203" t="s">
        <v>196</v>
      </c>
      <c r="D70" s="203">
        <v>39</v>
      </c>
      <c r="E70" s="203" t="s">
        <v>248</v>
      </c>
      <c r="F70" s="203" t="s">
        <v>436</v>
      </c>
    </row>
    <row r="71" spans="2:6" ht="21.75" thickBot="1" x14ac:dyDescent="0.4">
      <c r="B71" s="203">
        <v>37</v>
      </c>
      <c r="C71" s="203" t="s">
        <v>263</v>
      </c>
      <c r="D71" s="203">
        <v>39</v>
      </c>
      <c r="E71" s="203" t="s">
        <v>248</v>
      </c>
      <c r="F71" s="203" t="s">
        <v>437</v>
      </c>
    </row>
    <row r="72" spans="2:6" ht="21.75" thickBot="1" x14ac:dyDescent="0.4">
      <c r="B72" s="203">
        <v>38</v>
      </c>
      <c r="C72" s="203" t="s">
        <v>196</v>
      </c>
      <c r="D72" s="203">
        <v>117</v>
      </c>
      <c r="E72" s="203" t="s">
        <v>250</v>
      </c>
      <c r="F72" s="203" t="s">
        <v>434</v>
      </c>
    </row>
    <row r="73" spans="2:6" ht="21.75" thickBot="1" x14ac:dyDescent="0.4">
      <c r="B73" s="203">
        <v>39</v>
      </c>
      <c r="C73" s="203" t="s">
        <v>196</v>
      </c>
      <c r="D73" s="203">
        <v>117</v>
      </c>
      <c r="E73" s="203" t="s">
        <v>250</v>
      </c>
      <c r="F73" s="203" t="s">
        <v>413</v>
      </c>
    </row>
    <row r="74" spans="2:6" ht="21.75" thickBot="1" x14ac:dyDescent="0.4">
      <c r="B74" s="203">
        <v>40</v>
      </c>
      <c r="C74" s="203" t="s">
        <v>196</v>
      </c>
      <c r="D74" s="203">
        <v>117</v>
      </c>
      <c r="E74" s="203" t="s">
        <v>250</v>
      </c>
      <c r="F74" s="203" t="s">
        <v>438</v>
      </c>
    </row>
    <row r="75" spans="2:6" ht="21.75" thickBot="1" x14ac:dyDescent="0.4">
      <c r="B75" s="203">
        <v>41</v>
      </c>
      <c r="C75" s="203" t="s">
        <v>196</v>
      </c>
      <c r="D75" s="203">
        <v>117</v>
      </c>
      <c r="E75" s="203" t="s">
        <v>250</v>
      </c>
      <c r="F75" s="203" t="s">
        <v>439</v>
      </c>
    </row>
    <row r="76" spans="2:6" ht="21.75" thickBot="1" x14ac:dyDescent="0.4">
      <c r="B76" s="203">
        <v>42</v>
      </c>
      <c r="C76" s="203" t="s">
        <v>196</v>
      </c>
      <c r="D76" s="203">
        <v>117</v>
      </c>
      <c r="E76" s="203" t="s">
        <v>250</v>
      </c>
      <c r="F76" s="203" t="s">
        <v>440</v>
      </c>
    </row>
    <row r="77" spans="2:6" ht="21.75" thickBot="1" x14ac:dyDescent="0.4">
      <c r="B77" s="203">
        <v>43</v>
      </c>
      <c r="C77" s="203" t="s">
        <v>196</v>
      </c>
      <c r="D77" s="203">
        <v>117</v>
      </c>
      <c r="E77" s="203" t="s">
        <v>250</v>
      </c>
      <c r="F77" s="203" t="s">
        <v>441</v>
      </c>
    </row>
    <row r="78" spans="2:6" ht="21.75" thickBot="1" x14ac:dyDescent="0.4">
      <c r="B78" s="203">
        <v>44</v>
      </c>
      <c r="C78" s="203" t="s">
        <v>196</v>
      </c>
      <c r="D78" s="203">
        <v>117</v>
      </c>
      <c r="E78" s="203" t="s">
        <v>442</v>
      </c>
      <c r="F78" s="203" t="s">
        <v>443</v>
      </c>
    </row>
    <row r="79" spans="2:6" ht="21.75" thickBot="1" x14ac:dyDescent="0.4">
      <c r="B79" s="203">
        <v>45</v>
      </c>
      <c r="C79" s="203" t="s">
        <v>196</v>
      </c>
      <c r="D79" s="203">
        <v>117</v>
      </c>
      <c r="E79" s="203" t="s">
        <v>442</v>
      </c>
      <c r="F79" s="203" t="s">
        <v>444</v>
      </c>
    </row>
    <row r="80" spans="2:6" ht="21.75" thickBot="1" x14ac:dyDescent="0.4">
      <c r="B80" s="203">
        <v>46</v>
      </c>
      <c r="C80" s="203" t="s">
        <v>226</v>
      </c>
      <c r="D80" s="203">
        <v>103.5</v>
      </c>
      <c r="E80" s="203" t="s">
        <v>442</v>
      </c>
      <c r="F80" s="203" t="s">
        <v>423</v>
      </c>
    </row>
    <row r="81" spans="2:6" ht="21.75" thickBot="1" x14ac:dyDescent="0.4">
      <c r="B81" s="203">
        <v>47</v>
      </c>
      <c r="C81" s="203" t="s">
        <v>196</v>
      </c>
      <c r="D81" s="203">
        <v>117</v>
      </c>
      <c r="E81" s="203" t="s">
        <v>442</v>
      </c>
      <c r="F81" s="203" t="s">
        <v>445</v>
      </c>
    </row>
    <row r="82" spans="2:6" ht="21.75" thickBot="1" x14ac:dyDescent="0.4">
      <c r="B82" s="203">
        <v>48</v>
      </c>
      <c r="C82" s="203" t="s">
        <v>196</v>
      </c>
      <c r="D82" s="203">
        <v>117</v>
      </c>
      <c r="E82" s="203" t="s">
        <v>442</v>
      </c>
      <c r="F82" s="203" t="s">
        <v>446</v>
      </c>
    </row>
    <row r="83" spans="2:6" ht="21.75" thickBot="1" x14ac:dyDescent="0.4">
      <c r="B83" s="203">
        <v>49</v>
      </c>
      <c r="C83" s="203" t="s">
        <v>226</v>
      </c>
      <c r="D83" s="203">
        <v>103.5</v>
      </c>
      <c r="E83" s="203" t="s">
        <v>442</v>
      </c>
      <c r="F83" s="203" t="s">
        <v>424</v>
      </c>
    </row>
    <row r="84" spans="2:6" ht="21.75" thickBot="1" x14ac:dyDescent="0.4">
      <c r="B84" s="203">
        <v>50</v>
      </c>
      <c r="C84" s="203" t="s">
        <v>196</v>
      </c>
      <c r="D84" s="203">
        <v>117</v>
      </c>
      <c r="E84" s="203" t="s">
        <v>442</v>
      </c>
      <c r="F84" s="203" t="s">
        <v>447</v>
      </c>
    </row>
    <row r="85" spans="2:6" ht="21.75" thickBot="1" x14ac:dyDescent="0.4">
      <c r="B85" s="203">
        <v>51</v>
      </c>
      <c r="C85" s="203" t="s">
        <v>196</v>
      </c>
      <c r="D85" s="203">
        <v>117</v>
      </c>
      <c r="E85" s="203" t="s">
        <v>442</v>
      </c>
      <c r="F85" s="203" t="s">
        <v>448</v>
      </c>
    </row>
    <row r="86" spans="2:6" ht="21.75" thickBot="1" x14ac:dyDescent="0.4">
      <c r="B86" s="203">
        <v>52</v>
      </c>
      <c r="C86" s="203" t="s">
        <v>192</v>
      </c>
      <c r="D86" s="203">
        <v>252</v>
      </c>
      <c r="E86" s="203" t="s">
        <v>252</v>
      </c>
      <c r="F86" s="203" t="s">
        <v>424</v>
      </c>
    </row>
    <row r="87" spans="2:6" ht="21.75" thickBot="1" x14ac:dyDescent="0.4">
      <c r="B87" s="203">
        <v>53</v>
      </c>
      <c r="C87" s="203" t="s">
        <v>196</v>
      </c>
      <c r="D87" s="203">
        <v>117</v>
      </c>
      <c r="E87" s="203" t="s">
        <v>189</v>
      </c>
      <c r="F87" s="203" t="s">
        <v>412</v>
      </c>
    </row>
    <row r="88" spans="2:6" ht="21.75" thickBot="1" x14ac:dyDescent="0.4">
      <c r="B88" s="203">
        <v>54</v>
      </c>
      <c r="C88" s="203" t="s">
        <v>196</v>
      </c>
      <c r="D88" s="203">
        <v>117</v>
      </c>
      <c r="E88" s="203" t="s">
        <v>189</v>
      </c>
      <c r="F88" s="203" t="s">
        <v>449</v>
      </c>
    </row>
    <row r="89" spans="2:6" ht="21.75" thickBot="1" x14ac:dyDescent="0.4">
      <c r="B89" s="203">
        <v>55</v>
      </c>
      <c r="C89" s="203" t="s">
        <v>196</v>
      </c>
      <c r="D89" s="203">
        <v>117</v>
      </c>
      <c r="E89" s="203" t="s">
        <v>189</v>
      </c>
      <c r="F89" s="203" t="s">
        <v>450</v>
      </c>
    </row>
    <row r="90" spans="2:6" ht="21.75" thickBot="1" x14ac:dyDescent="0.4">
      <c r="B90" s="203">
        <v>56</v>
      </c>
      <c r="C90" s="203" t="s">
        <v>196</v>
      </c>
      <c r="D90" s="203">
        <v>117</v>
      </c>
      <c r="E90" s="203" t="s">
        <v>189</v>
      </c>
      <c r="F90" s="203" t="s">
        <v>451</v>
      </c>
    </row>
    <row r="91" spans="2:6" ht="21.75" thickBot="1" x14ac:dyDescent="0.4">
      <c r="B91" s="203">
        <v>57</v>
      </c>
      <c r="C91" s="203" t="s">
        <v>196</v>
      </c>
      <c r="D91" s="203">
        <v>117</v>
      </c>
      <c r="E91" s="203" t="s">
        <v>189</v>
      </c>
      <c r="F91" s="203" t="s">
        <v>452</v>
      </c>
    </row>
    <row r="92" spans="2:6" ht="21.75" thickBot="1" x14ac:dyDescent="0.4">
      <c r="B92" s="203">
        <v>58</v>
      </c>
      <c r="C92" s="203" t="s">
        <v>196</v>
      </c>
      <c r="D92" s="203">
        <v>117</v>
      </c>
      <c r="E92" s="203" t="s">
        <v>189</v>
      </c>
      <c r="F92" s="203" t="s">
        <v>453</v>
      </c>
    </row>
    <row r="93" spans="2:6" ht="21.75" thickBot="1" x14ac:dyDescent="0.4">
      <c r="B93" s="203">
        <v>59</v>
      </c>
      <c r="C93" s="203" t="s">
        <v>196</v>
      </c>
      <c r="D93" s="203">
        <v>117</v>
      </c>
      <c r="E93" s="203" t="s">
        <v>189</v>
      </c>
      <c r="F93" s="203" t="s">
        <v>454</v>
      </c>
    </row>
    <row r="94" spans="2:6" ht="21.75" thickBot="1" x14ac:dyDescent="0.4">
      <c r="B94" s="203">
        <v>60</v>
      </c>
      <c r="C94" s="203" t="s">
        <v>196</v>
      </c>
      <c r="D94" s="203">
        <v>117</v>
      </c>
      <c r="E94" s="203" t="s">
        <v>189</v>
      </c>
      <c r="F94" s="203" t="s">
        <v>455</v>
      </c>
    </row>
    <row r="95" spans="2:6" ht="21.75" thickBot="1" x14ac:dyDescent="0.4">
      <c r="B95" s="203">
        <v>61</v>
      </c>
      <c r="C95" s="203" t="s">
        <v>196</v>
      </c>
      <c r="D95" s="203">
        <v>78</v>
      </c>
      <c r="E95" s="203" t="s">
        <v>189</v>
      </c>
      <c r="F95" s="203" t="s">
        <v>439</v>
      </c>
    </row>
    <row r="96" spans="2:6" ht="21.75" thickBot="1" x14ac:dyDescent="0.4">
      <c r="B96" s="203">
        <v>62</v>
      </c>
      <c r="C96" s="203" t="s">
        <v>196</v>
      </c>
      <c r="D96" s="203">
        <v>78</v>
      </c>
      <c r="E96" s="203" t="s">
        <v>189</v>
      </c>
      <c r="F96" s="203" t="s">
        <v>456</v>
      </c>
    </row>
    <row r="97" spans="2:6" ht="21.75" thickBot="1" x14ac:dyDescent="0.4">
      <c r="B97" s="203">
        <v>63</v>
      </c>
      <c r="C97" s="203" t="s">
        <v>457</v>
      </c>
      <c r="D97" s="203">
        <v>296.7</v>
      </c>
      <c r="E97" s="203" t="s">
        <v>256</v>
      </c>
      <c r="F97" s="203" t="s">
        <v>413</v>
      </c>
    </row>
    <row r="98" spans="2:6" ht="21.75" thickBot="1" x14ac:dyDescent="0.4">
      <c r="B98" s="203">
        <v>64</v>
      </c>
      <c r="C98" s="203" t="s">
        <v>199</v>
      </c>
      <c r="D98" s="203">
        <v>237.6</v>
      </c>
      <c r="E98" s="203" t="s">
        <v>256</v>
      </c>
      <c r="F98" s="203" t="s">
        <v>458</v>
      </c>
    </row>
    <row r="99" spans="2:6" ht="21.75" thickBot="1" x14ac:dyDescent="0.4">
      <c r="B99" s="203">
        <v>65</v>
      </c>
      <c r="C99" s="203" t="s">
        <v>459</v>
      </c>
      <c r="D99" s="203">
        <v>288.8</v>
      </c>
      <c r="E99" s="203" t="s">
        <v>264</v>
      </c>
      <c r="F99" s="203" t="s">
        <v>418</v>
      </c>
    </row>
    <row r="100" spans="2:6" ht="21.75" thickBot="1" x14ac:dyDescent="0.4">
      <c r="B100" s="203">
        <v>66</v>
      </c>
      <c r="C100" s="203" t="s">
        <v>263</v>
      </c>
      <c r="D100" s="203">
        <v>39</v>
      </c>
      <c r="E100" s="203" t="s">
        <v>264</v>
      </c>
      <c r="F100" s="203" t="s">
        <v>456</v>
      </c>
    </row>
    <row r="101" spans="2:6" ht="21.75" thickBot="1" x14ac:dyDescent="0.4">
      <c r="B101" s="203">
        <v>67</v>
      </c>
      <c r="C101" s="203" t="s">
        <v>226</v>
      </c>
      <c r="D101" s="203">
        <v>103.5</v>
      </c>
      <c r="E101" s="203" t="s">
        <v>268</v>
      </c>
      <c r="F101" s="203" t="s">
        <v>460</v>
      </c>
    </row>
    <row r="102" spans="2:6" ht="21.75" thickBot="1" x14ac:dyDescent="0.4">
      <c r="B102" s="203">
        <v>68</v>
      </c>
      <c r="C102" s="203" t="s">
        <v>263</v>
      </c>
      <c r="D102" s="203">
        <v>39</v>
      </c>
      <c r="E102" s="203" t="s">
        <v>268</v>
      </c>
      <c r="F102" s="203" t="s">
        <v>461</v>
      </c>
    </row>
    <row r="103" spans="2:6" ht="21.75" thickBot="1" x14ac:dyDescent="0.4">
      <c r="B103" s="203">
        <v>69</v>
      </c>
      <c r="C103" s="203" t="s">
        <v>263</v>
      </c>
      <c r="D103" s="203">
        <v>78</v>
      </c>
      <c r="E103" s="203" t="s">
        <v>268</v>
      </c>
      <c r="F103" s="203" t="s">
        <v>436</v>
      </c>
    </row>
    <row r="104" spans="2:6" ht="21.75" thickBot="1" x14ac:dyDescent="0.4">
      <c r="B104" s="203">
        <v>70</v>
      </c>
      <c r="C104" s="203" t="s">
        <v>462</v>
      </c>
      <c r="D104" s="203">
        <v>39</v>
      </c>
      <c r="E104" s="203" t="s">
        <v>268</v>
      </c>
      <c r="F104" s="203" t="s">
        <v>463</v>
      </c>
    </row>
    <row r="105" spans="2:6" ht="21.75" thickBot="1" x14ac:dyDescent="0.4">
      <c r="B105" s="203">
        <v>71</v>
      </c>
      <c r="C105" s="203" t="s">
        <v>233</v>
      </c>
      <c r="D105" s="203">
        <v>296.7</v>
      </c>
      <c r="E105" s="203" t="s">
        <v>337</v>
      </c>
      <c r="F105" s="203" t="s">
        <v>418</v>
      </c>
    </row>
    <row r="106" spans="2:6" ht="21.75" thickBot="1" x14ac:dyDescent="0.4">
      <c r="B106" s="203">
        <v>72</v>
      </c>
      <c r="C106" s="203" t="s">
        <v>275</v>
      </c>
      <c r="D106" s="203">
        <v>180</v>
      </c>
      <c r="E106" s="203" t="s">
        <v>274</v>
      </c>
      <c r="F106" s="203" t="s">
        <v>413</v>
      </c>
    </row>
    <row r="107" spans="2:6" ht="21.75" thickBot="1" x14ac:dyDescent="0.4">
      <c r="B107" s="267" t="s">
        <v>398</v>
      </c>
      <c r="C107" s="267"/>
      <c r="D107" s="204">
        <v>10100.92</v>
      </c>
      <c r="E107" s="267"/>
      <c r="F107" s="267"/>
    </row>
    <row r="109" spans="2:6" ht="21.75" thickBot="1" x14ac:dyDescent="0.4">
      <c r="B109" s="266" t="s">
        <v>283</v>
      </c>
      <c r="C109" s="266"/>
      <c r="D109" s="266"/>
      <c r="E109" s="266"/>
      <c r="F109" s="266"/>
    </row>
    <row r="110" spans="2:6" ht="21.75" thickBot="1" x14ac:dyDescent="0.4">
      <c r="B110" s="202" t="s">
        <v>161</v>
      </c>
      <c r="C110" s="202" t="s">
        <v>162</v>
      </c>
      <c r="D110" s="202" t="s">
        <v>163</v>
      </c>
      <c r="E110" s="202" t="s">
        <v>164</v>
      </c>
      <c r="F110" s="202" t="s">
        <v>165</v>
      </c>
    </row>
    <row r="111" spans="2:6" ht="21.75" thickBot="1" x14ac:dyDescent="0.4">
      <c r="B111" s="203">
        <v>1</v>
      </c>
      <c r="C111" s="203" t="s">
        <v>464</v>
      </c>
      <c r="D111" s="203">
        <v>79</v>
      </c>
      <c r="E111" s="203" t="s">
        <v>286</v>
      </c>
      <c r="F111" s="203" t="s">
        <v>433</v>
      </c>
    </row>
    <row r="112" spans="2:6" ht="21.75" thickBot="1" x14ac:dyDescent="0.4">
      <c r="B112" s="203">
        <v>2</v>
      </c>
      <c r="C112" s="203" t="s">
        <v>289</v>
      </c>
      <c r="D112" s="203">
        <v>756.96</v>
      </c>
      <c r="E112" s="203" t="s">
        <v>180</v>
      </c>
      <c r="F112" s="203" t="s">
        <v>407</v>
      </c>
    </row>
    <row r="113" spans="2:6" ht="21.75" thickBot="1" x14ac:dyDescent="0.4">
      <c r="B113" s="203">
        <v>3</v>
      </c>
      <c r="C113" s="203" t="s">
        <v>465</v>
      </c>
      <c r="D113" s="203">
        <v>40</v>
      </c>
      <c r="E113" s="203" t="s">
        <v>183</v>
      </c>
      <c r="F113" s="203" t="s">
        <v>408</v>
      </c>
    </row>
    <row r="114" spans="2:6" ht="21.75" thickBot="1" x14ac:dyDescent="0.4">
      <c r="B114" s="203">
        <v>4</v>
      </c>
      <c r="C114" s="203" t="s">
        <v>290</v>
      </c>
      <c r="D114" s="203">
        <v>35</v>
      </c>
      <c r="E114" s="203" t="s">
        <v>183</v>
      </c>
      <c r="F114" s="203" t="s">
        <v>412</v>
      </c>
    </row>
    <row r="115" spans="2:6" ht="21.75" thickBot="1" x14ac:dyDescent="0.4">
      <c r="B115" s="203">
        <v>5</v>
      </c>
      <c r="C115" s="203" t="s">
        <v>293</v>
      </c>
      <c r="D115" s="203">
        <v>40</v>
      </c>
      <c r="E115" s="203" t="s">
        <v>183</v>
      </c>
      <c r="F115" s="203" t="s">
        <v>409</v>
      </c>
    </row>
    <row r="116" spans="2:6" ht="21.75" thickBot="1" x14ac:dyDescent="0.4">
      <c r="B116" s="203">
        <v>6</v>
      </c>
      <c r="C116" s="203" t="s">
        <v>299</v>
      </c>
      <c r="D116" s="203">
        <v>819.68</v>
      </c>
      <c r="E116" s="203" t="s">
        <v>355</v>
      </c>
      <c r="F116" s="203" t="s">
        <v>413</v>
      </c>
    </row>
    <row r="117" spans="2:6" ht="21.75" thickBot="1" x14ac:dyDescent="0.4">
      <c r="B117" s="203">
        <v>7</v>
      </c>
      <c r="C117" s="203" t="s">
        <v>289</v>
      </c>
      <c r="D117" s="203">
        <v>819.68</v>
      </c>
      <c r="E117" s="203" t="s">
        <v>232</v>
      </c>
      <c r="F117" s="203" t="s">
        <v>418</v>
      </c>
    </row>
    <row r="118" spans="2:6" ht="21.75" thickBot="1" x14ac:dyDescent="0.4">
      <c r="B118" s="203">
        <v>8</v>
      </c>
      <c r="C118" s="203" t="s">
        <v>290</v>
      </c>
      <c r="D118" s="203">
        <v>82</v>
      </c>
      <c r="E118" s="203" t="s">
        <v>250</v>
      </c>
      <c r="F118" s="203" t="s">
        <v>440</v>
      </c>
    </row>
    <row r="119" spans="2:6" ht="21.75" thickBot="1" x14ac:dyDescent="0.4">
      <c r="B119" s="203">
        <v>9</v>
      </c>
      <c r="C119" s="203" t="s">
        <v>290</v>
      </c>
      <c r="D119" s="203">
        <v>82</v>
      </c>
      <c r="E119" s="203" t="s">
        <v>250</v>
      </c>
      <c r="F119" s="203" t="s">
        <v>441</v>
      </c>
    </row>
    <row r="120" spans="2:6" ht="21.75" thickBot="1" x14ac:dyDescent="0.4">
      <c r="B120" s="203">
        <v>10</v>
      </c>
      <c r="C120" s="203" t="s">
        <v>290</v>
      </c>
      <c r="D120" s="203">
        <v>140</v>
      </c>
      <c r="E120" s="203" t="s">
        <v>250</v>
      </c>
      <c r="F120" s="203" t="s">
        <v>439</v>
      </c>
    </row>
    <row r="121" spans="2:6" ht="21.75" thickBot="1" x14ac:dyDescent="0.4">
      <c r="B121" s="203">
        <v>11</v>
      </c>
      <c r="C121" s="203" t="s">
        <v>290</v>
      </c>
      <c r="D121" s="203">
        <v>82</v>
      </c>
      <c r="E121" s="203" t="s">
        <v>250</v>
      </c>
      <c r="F121" s="203" t="s">
        <v>413</v>
      </c>
    </row>
    <row r="122" spans="2:6" ht="21.75" thickBot="1" x14ac:dyDescent="0.4">
      <c r="B122" s="203">
        <v>12</v>
      </c>
      <c r="C122" s="203" t="s">
        <v>290</v>
      </c>
      <c r="D122" s="203">
        <v>82</v>
      </c>
      <c r="E122" s="203" t="s">
        <v>250</v>
      </c>
      <c r="F122" s="203" t="s">
        <v>434</v>
      </c>
    </row>
    <row r="123" spans="2:6" ht="21.75" thickBot="1" x14ac:dyDescent="0.4">
      <c r="B123" s="203">
        <v>13</v>
      </c>
      <c r="C123" s="203" t="s">
        <v>290</v>
      </c>
      <c r="D123" s="203">
        <v>82</v>
      </c>
      <c r="E123" s="203" t="s">
        <v>250</v>
      </c>
      <c r="F123" s="203" t="s">
        <v>438</v>
      </c>
    </row>
    <row r="124" spans="2:6" ht="21.75" thickBot="1" x14ac:dyDescent="0.4">
      <c r="B124" s="203">
        <v>14</v>
      </c>
      <c r="C124" s="203" t="s">
        <v>290</v>
      </c>
      <c r="D124" s="203">
        <v>82</v>
      </c>
      <c r="E124" s="203" t="s">
        <v>442</v>
      </c>
      <c r="F124" s="203" t="s">
        <v>445</v>
      </c>
    </row>
    <row r="125" spans="2:6" ht="21.75" thickBot="1" x14ac:dyDescent="0.4">
      <c r="B125" s="203">
        <v>15</v>
      </c>
      <c r="C125" s="203" t="s">
        <v>290</v>
      </c>
      <c r="D125" s="203">
        <v>82</v>
      </c>
      <c r="E125" s="203" t="s">
        <v>442</v>
      </c>
      <c r="F125" s="203" t="s">
        <v>448</v>
      </c>
    </row>
    <row r="126" spans="2:6" ht="21.75" thickBot="1" x14ac:dyDescent="0.4">
      <c r="B126" s="203">
        <v>16</v>
      </c>
      <c r="C126" s="203" t="s">
        <v>290</v>
      </c>
      <c r="D126" s="203">
        <v>82</v>
      </c>
      <c r="E126" s="203" t="s">
        <v>442</v>
      </c>
      <c r="F126" s="203" t="s">
        <v>447</v>
      </c>
    </row>
    <row r="127" spans="2:6" ht="21.75" thickBot="1" x14ac:dyDescent="0.4">
      <c r="B127" s="203">
        <v>17</v>
      </c>
      <c r="C127" s="203" t="s">
        <v>290</v>
      </c>
      <c r="D127" s="203">
        <v>82</v>
      </c>
      <c r="E127" s="203" t="s">
        <v>442</v>
      </c>
      <c r="F127" s="203" t="s">
        <v>444</v>
      </c>
    </row>
    <row r="128" spans="2:6" ht="21.75" thickBot="1" x14ac:dyDescent="0.4">
      <c r="B128" s="203">
        <v>18</v>
      </c>
      <c r="C128" s="203" t="s">
        <v>290</v>
      </c>
      <c r="D128" s="203">
        <v>82</v>
      </c>
      <c r="E128" s="203" t="s">
        <v>442</v>
      </c>
      <c r="F128" s="203" t="s">
        <v>446</v>
      </c>
    </row>
    <row r="129" spans="2:6" ht="21.75" thickBot="1" x14ac:dyDescent="0.4">
      <c r="B129" s="203">
        <v>19</v>
      </c>
      <c r="C129" s="203" t="s">
        <v>290</v>
      </c>
      <c r="D129" s="203">
        <v>82</v>
      </c>
      <c r="E129" s="203" t="s">
        <v>442</v>
      </c>
      <c r="F129" s="203" t="s">
        <v>443</v>
      </c>
    </row>
    <row r="130" spans="2:6" ht="21.75" thickBot="1" x14ac:dyDescent="0.4">
      <c r="B130" s="203">
        <v>20</v>
      </c>
      <c r="C130" s="203" t="s">
        <v>284</v>
      </c>
      <c r="D130" s="203">
        <v>457</v>
      </c>
      <c r="E130" s="203" t="s">
        <v>252</v>
      </c>
      <c r="F130" s="203" t="s">
        <v>424</v>
      </c>
    </row>
    <row r="131" spans="2:6" ht="21.75" thickBot="1" x14ac:dyDescent="0.4">
      <c r="B131" s="203">
        <v>21</v>
      </c>
      <c r="C131" s="203" t="s">
        <v>290</v>
      </c>
      <c r="D131" s="203">
        <v>82</v>
      </c>
      <c r="E131" s="203" t="s">
        <v>189</v>
      </c>
      <c r="F131" s="203" t="s">
        <v>450</v>
      </c>
    </row>
    <row r="132" spans="2:6" ht="21.75" thickBot="1" x14ac:dyDescent="0.4">
      <c r="B132" s="203">
        <v>22</v>
      </c>
      <c r="C132" s="203" t="s">
        <v>290</v>
      </c>
      <c r="D132" s="203">
        <v>140</v>
      </c>
      <c r="E132" s="203" t="s">
        <v>189</v>
      </c>
      <c r="F132" s="203" t="s">
        <v>451</v>
      </c>
    </row>
    <row r="133" spans="2:6" ht="21.75" thickBot="1" x14ac:dyDescent="0.4">
      <c r="B133" s="203">
        <v>23</v>
      </c>
      <c r="C133" s="203" t="s">
        <v>290</v>
      </c>
      <c r="D133" s="203">
        <v>82</v>
      </c>
      <c r="E133" s="203" t="s">
        <v>189</v>
      </c>
      <c r="F133" s="203" t="s">
        <v>412</v>
      </c>
    </row>
    <row r="134" spans="2:6" ht="21.75" thickBot="1" x14ac:dyDescent="0.4">
      <c r="B134" s="203">
        <v>24</v>
      </c>
      <c r="C134" s="203" t="s">
        <v>290</v>
      </c>
      <c r="D134" s="203">
        <v>82</v>
      </c>
      <c r="E134" s="203" t="s">
        <v>189</v>
      </c>
      <c r="F134" s="203" t="s">
        <v>452</v>
      </c>
    </row>
    <row r="135" spans="2:6" ht="21.75" thickBot="1" x14ac:dyDescent="0.4">
      <c r="B135" s="203">
        <v>25</v>
      </c>
      <c r="C135" s="203" t="s">
        <v>290</v>
      </c>
      <c r="D135" s="203">
        <v>140</v>
      </c>
      <c r="E135" s="203" t="s">
        <v>189</v>
      </c>
      <c r="F135" s="203" t="s">
        <v>454</v>
      </c>
    </row>
    <row r="136" spans="2:6" ht="21.75" thickBot="1" x14ac:dyDescent="0.4">
      <c r="B136" s="203">
        <v>26</v>
      </c>
      <c r="C136" s="203" t="s">
        <v>290</v>
      </c>
      <c r="D136" s="203">
        <v>82</v>
      </c>
      <c r="E136" s="203" t="s">
        <v>189</v>
      </c>
      <c r="F136" s="203" t="s">
        <v>455</v>
      </c>
    </row>
    <row r="137" spans="2:6" ht="21.75" thickBot="1" x14ac:dyDescent="0.4">
      <c r="B137" s="203">
        <v>27</v>
      </c>
      <c r="C137" s="203" t="s">
        <v>290</v>
      </c>
      <c r="D137" s="203">
        <v>82</v>
      </c>
      <c r="E137" s="203" t="s">
        <v>189</v>
      </c>
      <c r="F137" s="203" t="s">
        <v>449</v>
      </c>
    </row>
    <row r="138" spans="2:6" ht="21.75" thickBot="1" x14ac:dyDescent="0.4">
      <c r="B138" s="203">
        <v>28</v>
      </c>
      <c r="C138" s="203" t="s">
        <v>290</v>
      </c>
      <c r="D138" s="203">
        <v>140</v>
      </c>
      <c r="E138" s="203" t="s">
        <v>189</v>
      </c>
      <c r="F138" s="203" t="s">
        <v>453</v>
      </c>
    </row>
    <row r="139" spans="2:6" ht="21.75" thickBot="1" x14ac:dyDescent="0.4">
      <c r="B139" s="203">
        <v>29</v>
      </c>
      <c r="C139" s="203" t="s">
        <v>290</v>
      </c>
      <c r="D139" s="203">
        <v>82</v>
      </c>
      <c r="E139" s="203" t="s">
        <v>256</v>
      </c>
      <c r="F139" s="203" t="s">
        <v>433</v>
      </c>
    </row>
    <row r="140" spans="2:6" ht="21.75" thickBot="1" x14ac:dyDescent="0.4">
      <c r="B140" s="203">
        <v>30</v>
      </c>
      <c r="C140" s="203" t="s">
        <v>290</v>
      </c>
      <c r="D140" s="203">
        <v>91</v>
      </c>
      <c r="E140" s="203" t="s">
        <v>256</v>
      </c>
      <c r="F140" s="203" t="s">
        <v>433</v>
      </c>
    </row>
    <row r="141" spans="2:6" ht="21.75" thickBot="1" x14ac:dyDescent="0.4">
      <c r="B141" s="203">
        <v>31</v>
      </c>
      <c r="C141" s="203" t="s">
        <v>466</v>
      </c>
      <c r="D141" s="203">
        <v>262.2</v>
      </c>
      <c r="E141" s="203" t="s">
        <v>256</v>
      </c>
      <c r="F141" s="203" t="s">
        <v>413</v>
      </c>
    </row>
    <row r="142" spans="2:6" ht="21.75" thickBot="1" x14ac:dyDescent="0.4">
      <c r="B142" s="203">
        <v>32</v>
      </c>
      <c r="C142" s="203" t="s">
        <v>305</v>
      </c>
      <c r="D142" s="203">
        <v>615.29999999999995</v>
      </c>
      <c r="E142" s="203" t="s">
        <v>264</v>
      </c>
      <c r="F142" s="203" t="s">
        <v>418</v>
      </c>
    </row>
    <row r="143" spans="2:6" ht="21.75" thickBot="1" x14ac:dyDescent="0.4">
      <c r="B143" s="203">
        <v>33</v>
      </c>
      <c r="C143" s="203" t="s">
        <v>299</v>
      </c>
      <c r="D143" s="203">
        <v>262.2</v>
      </c>
      <c r="E143" s="203" t="s">
        <v>337</v>
      </c>
      <c r="F143" s="203" t="s">
        <v>418</v>
      </c>
    </row>
    <row r="144" spans="2:6" ht="21.75" thickBot="1" x14ac:dyDescent="0.4">
      <c r="B144" s="267" t="s">
        <v>398</v>
      </c>
      <c r="C144" s="267"/>
      <c r="D144" s="204">
        <v>6232.02</v>
      </c>
      <c r="E144" s="267"/>
      <c r="F144" s="267"/>
    </row>
    <row r="146" spans="2:6" ht="21.75" thickBot="1" x14ac:dyDescent="0.4">
      <c r="B146" s="266" t="s">
        <v>306</v>
      </c>
      <c r="C146" s="266"/>
      <c r="D146" s="266"/>
      <c r="E146" s="266"/>
      <c r="F146" s="266"/>
    </row>
    <row r="147" spans="2:6" ht="21.75" thickBot="1" x14ac:dyDescent="0.4">
      <c r="B147" s="202" t="s">
        <v>161</v>
      </c>
      <c r="C147" s="202" t="s">
        <v>162</v>
      </c>
      <c r="D147" s="202" t="s">
        <v>163</v>
      </c>
      <c r="E147" s="202" t="s">
        <v>164</v>
      </c>
      <c r="F147" s="202" t="s">
        <v>165</v>
      </c>
    </row>
    <row r="148" spans="2:6" ht="21.75" thickBot="1" x14ac:dyDescent="0.4">
      <c r="B148" s="203">
        <v>1</v>
      </c>
      <c r="C148" s="203" t="s">
        <v>467</v>
      </c>
      <c r="D148" s="203">
        <v>58.41</v>
      </c>
      <c r="E148" s="203" t="s">
        <v>183</v>
      </c>
      <c r="F148" s="203" t="s">
        <v>412</v>
      </c>
    </row>
    <row r="149" spans="2:6" ht="21.75" thickBot="1" x14ac:dyDescent="0.4">
      <c r="B149" s="203">
        <v>2</v>
      </c>
      <c r="C149" s="203" t="s">
        <v>468</v>
      </c>
      <c r="D149" s="203">
        <v>25</v>
      </c>
      <c r="E149" s="203" t="s">
        <v>236</v>
      </c>
      <c r="F149" s="203" t="s">
        <v>433</v>
      </c>
    </row>
    <row r="150" spans="2:6" ht="21.75" thickBot="1" x14ac:dyDescent="0.4">
      <c r="B150" s="203">
        <v>3</v>
      </c>
      <c r="C150" s="203" t="s">
        <v>467</v>
      </c>
      <c r="D150" s="203">
        <v>5</v>
      </c>
      <c r="E150" s="203" t="s">
        <v>236</v>
      </c>
      <c r="F150" s="203" t="s">
        <v>433</v>
      </c>
    </row>
    <row r="151" spans="2:6" ht="21.75" thickBot="1" x14ac:dyDescent="0.4">
      <c r="B151" s="203">
        <v>4</v>
      </c>
      <c r="C151" s="203" t="s">
        <v>467</v>
      </c>
      <c r="D151" s="203">
        <v>58.31</v>
      </c>
      <c r="E151" s="203" t="s">
        <v>236</v>
      </c>
      <c r="F151" s="203" t="s">
        <v>412</v>
      </c>
    </row>
    <row r="152" spans="2:6" ht="21.75" thickBot="1" x14ac:dyDescent="0.4">
      <c r="B152" s="203">
        <v>5</v>
      </c>
      <c r="C152" s="203" t="s">
        <v>467</v>
      </c>
      <c r="D152" s="203">
        <v>1.66</v>
      </c>
      <c r="E152" s="203" t="s">
        <v>170</v>
      </c>
      <c r="F152" s="203" t="s">
        <v>434</v>
      </c>
    </row>
    <row r="153" spans="2:6" ht="21.75" thickBot="1" x14ac:dyDescent="0.4">
      <c r="B153" s="203">
        <v>6</v>
      </c>
      <c r="C153" s="203" t="s">
        <v>462</v>
      </c>
      <c r="D153" s="203">
        <v>16.09</v>
      </c>
      <c r="E153" s="203" t="s">
        <v>186</v>
      </c>
      <c r="F153" s="203" t="s">
        <v>435</v>
      </c>
    </row>
    <row r="154" spans="2:6" ht="21.75" thickBot="1" x14ac:dyDescent="0.4">
      <c r="B154" s="203">
        <v>7</v>
      </c>
      <c r="C154" s="203" t="s">
        <v>467</v>
      </c>
      <c r="D154" s="203">
        <v>10</v>
      </c>
      <c r="E154" s="203" t="s">
        <v>248</v>
      </c>
      <c r="F154" s="203" t="s">
        <v>436</v>
      </c>
    </row>
    <row r="155" spans="2:6" ht="21.75" thickBot="1" x14ac:dyDescent="0.4">
      <c r="B155" s="203">
        <v>8</v>
      </c>
      <c r="C155" s="203" t="s">
        <v>467</v>
      </c>
      <c r="D155" s="203">
        <v>10</v>
      </c>
      <c r="E155" s="203" t="s">
        <v>250</v>
      </c>
      <c r="F155" s="203" t="s">
        <v>439</v>
      </c>
    </row>
    <row r="156" spans="2:6" ht="21.75" thickBot="1" x14ac:dyDescent="0.4">
      <c r="B156" s="203">
        <v>9</v>
      </c>
      <c r="C156" s="203" t="s">
        <v>469</v>
      </c>
      <c r="D156" s="203">
        <v>10</v>
      </c>
      <c r="E156" s="203" t="s">
        <v>250</v>
      </c>
      <c r="F156" s="203" t="s">
        <v>434</v>
      </c>
    </row>
    <row r="157" spans="2:6" ht="21.75" thickBot="1" x14ac:dyDescent="0.4">
      <c r="B157" s="203">
        <v>10</v>
      </c>
      <c r="C157" s="203" t="s">
        <v>467</v>
      </c>
      <c r="D157" s="203">
        <v>20.100000000000001</v>
      </c>
      <c r="E157" s="203" t="s">
        <v>189</v>
      </c>
      <c r="F157" s="203" t="s">
        <v>439</v>
      </c>
    </row>
    <row r="158" spans="2:6" ht="21.75" thickBot="1" x14ac:dyDescent="0.4">
      <c r="B158" s="203">
        <v>11</v>
      </c>
      <c r="C158" s="203" t="s">
        <v>467</v>
      </c>
      <c r="D158" s="203">
        <v>10</v>
      </c>
      <c r="E158" s="203" t="s">
        <v>189</v>
      </c>
      <c r="F158" s="203" t="s">
        <v>433</v>
      </c>
    </row>
    <row r="159" spans="2:6" ht="21.75" thickBot="1" x14ac:dyDescent="0.4">
      <c r="B159" s="203">
        <v>12</v>
      </c>
      <c r="C159" s="203" t="s">
        <v>470</v>
      </c>
      <c r="D159" s="203">
        <v>10</v>
      </c>
      <c r="E159" s="203" t="s">
        <v>189</v>
      </c>
      <c r="F159" s="203" t="s">
        <v>412</v>
      </c>
    </row>
    <row r="160" spans="2:6" ht="21.75" thickBot="1" x14ac:dyDescent="0.4">
      <c r="B160" s="203">
        <v>13</v>
      </c>
      <c r="C160" s="203" t="s">
        <v>471</v>
      </c>
      <c r="D160" s="203">
        <v>49.4</v>
      </c>
      <c r="E160" s="203" t="s">
        <v>256</v>
      </c>
      <c r="F160" s="203" t="s">
        <v>413</v>
      </c>
    </row>
    <row r="161" spans="2:6" ht="21.75" thickBot="1" x14ac:dyDescent="0.4">
      <c r="B161" s="203">
        <v>14</v>
      </c>
      <c r="C161" s="203" t="s">
        <v>472</v>
      </c>
      <c r="D161" s="203">
        <v>60.07</v>
      </c>
      <c r="E161" s="203" t="s">
        <v>256</v>
      </c>
      <c r="F161" s="203" t="s">
        <v>433</v>
      </c>
    </row>
    <row r="162" spans="2:6" ht="21.75" thickBot="1" x14ac:dyDescent="0.4">
      <c r="B162" s="203">
        <v>15</v>
      </c>
      <c r="C162" s="203" t="s">
        <v>473</v>
      </c>
      <c r="D162" s="203">
        <v>138.1</v>
      </c>
      <c r="E162" s="203" t="s">
        <v>264</v>
      </c>
      <c r="F162" s="203" t="s">
        <v>418</v>
      </c>
    </row>
    <row r="163" spans="2:6" ht="21.75" thickBot="1" x14ac:dyDescent="0.4">
      <c r="B163" s="203">
        <v>16</v>
      </c>
      <c r="C163" s="203" t="s">
        <v>317</v>
      </c>
      <c r="D163" s="203">
        <v>49.7</v>
      </c>
      <c r="E163" s="203" t="s">
        <v>337</v>
      </c>
      <c r="F163" s="203" t="s">
        <v>418</v>
      </c>
    </row>
    <row r="164" spans="2:6" ht="21.75" thickBot="1" x14ac:dyDescent="0.4">
      <c r="B164" s="203">
        <v>17</v>
      </c>
      <c r="C164" s="203" t="s">
        <v>474</v>
      </c>
      <c r="D164" s="203">
        <v>157.84</v>
      </c>
      <c r="E164" s="203" t="s">
        <v>337</v>
      </c>
      <c r="F164" s="203" t="s">
        <v>418</v>
      </c>
    </row>
    <row r="165" spans="2:6" ht="21.75" thickBot="1" x14ac:dyDescent="0.4">
      <c r="B165" s="203">
        <v>18</v>
      </c>
      <c r="C165" s="203" t="s">
        <v>475</v>
      </c>
      <c r="D165" s="203">
        <v>115</v>
      </c>
      <c r="E165" s="203" t="s">
        <v>274</v>
      </c>
      <c r="F165" s="203" t="s">
        <v>413</v>
      </c>
    </row>
    <row r="166" spans="2:6" ht="21.75" thickBot="1" x14ac:dyDescent="0.4">
      <c r="B166" s="267" t="s">
        <v>398</v>
      </c>
      <c r="C166" s="267"/>
      <c r="D166" s="204">
        <v>804.68</v>
      </c>
      <c r="E166" s="267"/>
      <c r="F166" s="267"/>
    </row>
    <row r="168" spans="2:6" ht="21.75" thickBot="1" x14ac:dyDescent="0.4">
      <c r="B168" s="266" t="s">
        <v>476</v>
      </c>
      <c r="C168" s="266"/>
      <c r="D168" s="266"/>
      <c r="E168" s="266"/>
      <c r="F168" s="266"/>
    </row>
    <row r="169" spans="2:6" ht="21.75" thickBot="1" x14ac:dyDescent="0.4">
      <c r="B169" s="202" t="s">
        <v>161</v>
      </c>
      <c r="C169" s="202" t="s">
        <v>162</v>
      </c>
      <c r="D169" s="202" t="s">
        <v>163</v>
      </c>
      <c r="E169" s="202" t="s">
        <v>164</v>
      </c>
      <c r="F169" s="202" t="s">
        <v>165</v>
      </c>
    </row>
    <row r="170" spans="2:6" ht="21.75" thickBot="1" x14ac:dyDescent="0.4">
      <c r="B170" s="203">
        <v>1</v>
      </c>
      <c r="C170" s="203" t="s">
        <v>477</v>
      </c>
      <c r="D170" s="203">
        <v>4656.0600000000004</v>
      </c>
      <c r="E170" s="203" t="s">
        <v>182</v>
      </c>
      <c r="F170" s="203" t="s">
        <v>478</v>
      </c>
    </row>
    <row r="171" spans="2:6" ht="21.75" thickBot="1" x14ac:dyDescent="0.4">
      <c r="B171" s="203">
        <v>2</v>
      </c>
      <c r="C171" s="203" t="s">
        <v>477</v>
      </c>
      <c r="D171" s="203">
        <v>4397.1099999999997</v>
      </c>
      <c r="E171" s="203" t="s">
        <v>176</v>
      </c>
      <c r="F171" s="203" t="s">
        <v>478</v>
      </c>
    </row>
    <row r="172" spans="2:6" ht="21.75" thickBot="1" x14ac:dyDescent="0.4">
      <c r="B172" s="203">
        <v>3</v>
      </c>
      <c r="C172" s="203" t="s">
        <v>477</v>
      </c>
      <c r="D172" s="203">
        <v>82.74</v>
      </c>
      <c r="E172" s="203" t="s">
        <v>184</v>
      </c>
      <c r="F172" s="203" t="s">
        <v>478</v>
      </c>
    </row>
    <row r="173" spans="2:6" ht="21.75" thickBot="1" x14ac:dyDescent="0.4">
      <c r="B173" s="203">
        <v>4</v>
      </c>
      <c r="C173" s="203" t="s">
        <v>477</v>
      </c>
      <c r="D173" s="203">
        <v>4796.92</v>
      </c>
      <c r="E173" s="203" t="s">
        <v>190</v>
      </c>
      <c r="F173" s="203" t="s">
        <v>478</v>
      </c>
    </row>
    <row r="174" spans="2:6" ht="21.75" thickBot="1" x14ac:dyDescent="0.4">
      <c r="B174" s="267" t="s">
        <v>398</v>
      </c>
      <c r="C174" s="267"/>
      <c r="D174" s="204">
        <v>13932.83</v>
      </c>
      <c r="E174" s="267"/>
      <c r="F174" s="267"/>
    </row>
    <row r="176" spans="2:6" ht="21.75" thickBot="1" x14ac:dyDescent="0.4">
      <c r="B176" s="266" t="s">
        <v>479</v>
      </c>
      <c r="C176" s="266"/>
      <c r="D176" s="266"/>
      <c r="E176" s="266"/>
      <c r="F176" s="266"/>
    </row>
    <row r="177" spans="2:6" ht="21.75" thickBot="1" x14ac:dyDescent="0.4">
      <c r="B177" s="202" t="s">
        <v>161</v>
      </c>
      <c r="C177" s="202" t="s">
        <v>162</v>
      </c>
      <c r="D177" s="202" t="s">
        <v>163</v>
      </c>
      <c r="E177" s="202" t="s">
        <v>164</v>
      </c>
      <c r="F177" s="202" t="s">
        <v>165</v>
      </c>
    </row>
    <row r="178" spans="2:6" ht="21.75" thickBot="1" x14ac:dyDescent="0.4">
      <c r="B178" s="203">
        <v>1</v>
      </c>
      <c r="C178" s="203" t="s">
        <v>61</v>
      </c>
      <c r="D178" s="203">
        <v>429.84</v>
      </c>
      <c r="E178" s="203" t="s">
        <v>209</v>
      </c>
      <c r="F178" s="203" t="s">
        <v>480</v>
      </c>
    </row>
    <row r="179" spans="2:6" ht="21.75" thickBot="1" x14ac:dyDescent="0.4">
      <c r="B179" s="203">
        <v>2</v>
      </c>
      <c r="C179" s="203" t="s">
        <v>61</v>
      </c>
      <c r="D179" s="203">
        <v>544.42999999999995</v>
      </c>
      <c r="E179" s="203" t="s">
        <v>230</v>
      </c>
      <c r="F179" s="203" t="s">
        <v>480</v>
      </c>
    </row>
    <row r="180" spans="2:6" ht="21.75" thickBot="1" x14ac:dyDescent="0.4">
      <c r="B180" s="203">
        <v>3</v>
      </c>
      <c r="C180" s="203" t="s">
        <v>61</v>
      </c>
      <c r="D180" s="203">
        <v>431.57</v>
      </c>
      <c r="E180" s="203" t="s">
        <v>248</v>
      </c>
      <c r="F180" s="203" t="s">
        <v>480</v>
      </c>
    </row>
    <row r="181" spans="2:6" ht="21.75" thickBot="1" x14ac:dyDescent="0.4">
      <c r="B181" s="203">
        <v>4</v>
      </c>
      <c r="C181" s="203" t="s">
        <v>61</v>
      </c>
      <c r="D181" s="203">
        <v>436.75</v>
      </c>
      <c r="E181" s="203" t="s">
        <v>190</v>
      </c>
      <c r="F181" s="203" t="s">
        <v>480</v>
      </c>
    </row>
    <row r="182" spans="2:6" ht="21.75" thickBot="1" x14ac:dyDescent="0.4">
      <c r="B182" s="267" t="s">
        <v>398</v>
      </c>
      <c r="C182" s="267"/>
      <c r="D182" s="204">
        <v>1842.59</v>
      </c>
      <c r="E182" s="267"/>
      <c r="F182" s="267"/>
    </row>
    <row r="184" spans="2:6" ht="21.75" thickBot="1" x14ac:dyDescent="0.4">
      <c r="B184" s="266" t="s">
        <v>481</v>
      </c>
      <c r="C184" s="266"/>
      <c r="D184" s="266"/>
      <c r="E184" s="266"/>
      <c r="F184" s="266"/>
    </row>
    <row r="185" spans="2:6" ht="21.75" thickBot="1" x14ac:dyDescent="0.4">
      <c r="B185" s="202" t="s">
        <v>161</v>
      </c>
      <c r="C185" s="202" t="s">
        <v>162</v>
      </c>
      <c r="D185" s="202" t="s">
        <v>163</v>
      </c>
      <c r="E185" s="202" t="s">
        <v>164</v>
      </c>
      <c r="F185" s="202" t="s">
        <v>165</v>
      </c>
    </row>
    <row r="186" spans="2:6" ht="21.75" thickBot="1" x14ac:dyDescent="0.4">
      <c r="B186" s="203">
        <v>1</v>
      </c>
      <c r="C186" s="203" t="s">
        <v>482</v>
      </c>
      <c r="D186" s="203">
        <v>163.30000000000001</v>
      </c>
      <c r="E186" s="203" t="s">
        <v>225</v>
      </c>
      <c r="F186" s="203" t="s">
        <v>483</v>
      </c>
    </row>
    <row r="187" spans="2:6" ht="21.75" thickBot="1" x14ac:dyDescent="0.4">
      <c r="B187" s="203">
        <v>2</v>
      </c>
      <c r="C187" s="203" t="s">
        <v>482</v>
      </c>
      <c r="D187" s="203">
        <v>244.94</v>
      </c>
      <c r="E187" s="203" t="s">
        <v>176</v>
      </c>
      <c r="F187" s="203" t="s">
        <v>483</v>
      </c>
    </row>
    <row r="188" spans="2:6" ht="21.75" thickBot="1" x14ac:dyDescent="0.4">
      <c r="B188" s="203">
        <v>3</v>
      </c>
      <c r="C188" s="203" t="s">
        <v>482</v>
      </c>
      <c r="D188" s="203">
        <v>244.94</v>
      </c>
      <c r="E188" s="203" t="s">
        <v>190</v>
      </c>
      <c r="F188" s="203" t="s">
        <v>483</v>
      </c>
    </row>
    <row r="189" spans="2:6" ht="21.75" thickBot="1" x14ac:dyDescent="0.4">
      <c r="B189" s="267" t="s">
        <v>398</v>
      </c>
      <c r="C189" s="267"/>
      <c r="D189" s="204">
        <v>653.17999999999995</v>
      </c>
      <c r="E189" s="267"/>
      <c r="F189" s="267"/>
    </row>
    <row r="191" spans="2:6" ht="21.75" thickBot="1" x14ac:dyDescent="0.4">
      <c r="B191" s="266" t="s">
        <v>484</v>
      </c>
      <c r="C191" s="266"/>
      <c r="D191" s="266"/>
      <c r="E191" s="266"/>
      <c r="F191" s="266"/>
    </row>
    <row r="192" spans="2:6" ht="21.75" thickBot="1" x14ac:dyDescent="0.4">
      <c r="B192" s="202" t="s">
        <v>161</v>
      </c>
      <c r="C192" s="202" t="s">
        <v>162</v>
      </c>
      <c r="D192" s="202" t="s">
        <v>163</v>
      </c>
      <c r="E192" s="202" t="s">
        <v>164</v>
      </c>
      <c r="F192" s="202" t="s">
        <v>165</v>
      </c>
    </row>
    <row r="193" spans="2:6" ht="21.75" thickBot="1" x14ac:dyDescent="0.4">
      <c r="B193" s="203">
        <v>1</v>
      </c>
      <c r="C193" s="203" t="s">
        <v>485</v>
      </c>
      <c r="D193" s="203">
        <v>5525.35</v>
      </c>
      <c r="E193" s="203" t="s">
        <v>298</v>
      </c>
      <c r="F193" s="203" t="s">
        <v>486</v>
      </c>
    </row>
    <row r="194" spans="2:6" ht="21.75" thickBot="1" x14ac:dyDescent="0.4">
      <c r="B194" s="203">
        <v>2</v>
      </c>
      <c r="C194" s="203" t="s">
        <v>485</v>
      </c>
      <c r="D194" s="203">
        <v>8432.6299999999992</v>
      </c>
      <c r="E194" s="203" t="s">
        <v>190</v>
      </c>
      <c r="F194" s="203" t="s">
        <v>486</v>
      </c>
    </row>
    <row r="195" spans="2:6" ht="21.75" thickBot="1" x14ac:dyDescent="0.4">
      <c r="B195" s="267" t="s">
        <v>398</v>
      </c>
      <c r="C195" s="267"/>
      <c r="D195" s="204">
        <v>13957.98</v>
      </c>
      <c r="E195" s="267"/>
      <c r="F195" s="267"/>
    </row>
    <row r="197" spans="2:6" ht="21.75" thickBot="1" x14ac:dyDescent="0.4">
      <c r="B197" s="266" t="s">
        <v>487</v>
      </c>
      <c r="C197" s="266"/>
      <c r="D197" s="266"/>
      <c r="E197" s="266"/>
      <c r="F197" s="266"/>
    </row>
    <row r="198" spans="2:6" ht="21.75" thickBot="1" x14ac:dyDescent="0.4">
      <c r="B198" s="202" t="s">
        <v>161</v>
      </c>
      <c r="C198" s="202" t="s">
        <v>162</v>
      </c>
      <c r="D198" s="202" t="s">
        <v>163</v>
      </c>
      <c r="E198" s="202" t="s">
        <v>164</v>
      </c>
      <c r="F198" s="202" t="s">
        <v>165</v>
      </c>
    </row>
    <row r="199" spans="2:6" ht="21.75" thickBot="1" x14ac:dyDescent="0.4">
      <c r="B199" s="203">
        <v>1</v>
      </c>
      <c r="C199" s="203" t="s">
        <v>488</v>
      </c>
      <c r="D199" s="203">
        <v>1684.7</v>
      </c>
      <c r="E199" s="203" t="s">
        <v>183</v>
      </c>
      <c r="F199" s="203" t="s">
        <v>320</v>
      </c>
    </row>
    <row r="200" spans="2:6" ht="21.75" thickBot="1" x14ac:dyDescent="0.4">
      <c r="B200" s="203">
        <v>2</v>
      </c>
      <c r="C200" s="203" t="s">
        <v>488</v>
      </c>
      <c r="D200" s="203">
        <v>1727.63</v>
      </c>
      <c r="E200" s="203" t="s">
        <v>184</v>
      </c>
      <c r="F200" s="203" t="s">
        <v>320</v>
      </c>
    </row>
    <row r="201" spans="2:6" ht="21.75" thickBot="1" x14ac:dyDescent="0.4">
      <c r="B201" s="203">
        <v>3</v>
      </c>
      <c r="C201" s="203" t="s">
        <v>488</v>
      </c>
      <c r="D201" s="203">
        <v>1688.4</v>
      </c>
      <c r="E201" s="203" t="s">
        <v>190</v>
      </c>
      <c r="F201" s="203" t="s">
        <v>320</v>
      </c>
    </row>
    <row r="202" spans="2:6" ht="21.75" thickBot="1" x14ac:dyDescent="0.4">
      <c r="B202" s="267" t="s">
        <v>398</v>
      </c>
      <c r="C202" s="267"/>
      <c r="D202" s="204">
        <v>5100.7299999999996</v>
      </c>
      <c r="E202" s="267"/>
      <c r="F202" s="267"/>
    </row>
    <row r="204" spans="2:6" ht="21.75" thickBot="1" x14ac:dyDescent="0.4">
      <c r="B204" s="266" t="s">
        <v>318</v>
      </c>
      <c r="C204" s="266"/>
      <c r="D204" s="266"/>
      <c r="E204" s="266"/>
      <c r="F204" s="266"/>
    </row>
    <row r="205" spans="2:6" ht="21.75" thickBot="1" x14ac:dyDescent="0.4">
      <c r="B205" s="202" t="s">
        <v>161</v>
      </c>
      <c r="C205" s="202" t="s">
        <v>162</v>
      </c>
      <c r="D205" s="202" t="s">
        <v>163</v>
      </c>
      <c r="E205" s="202" t="s">
        <v>164</v>
      </c>
      <c r="F205" s="202" t="s">
        <v>165</v>
      </c>
    </row>
    <row r="206" spans="2:6" ht="21.75" thickBot="1" x14ac:dyDescent="0.4">
      <c r="B206" s="203">
        <v>1</v>
      </c>
      <c r="C206" s="203" t="s">
        <v>321</v>
      </c>
      <c r="D206" s="203">
        <v>1810.38</v>
      </c>
      <c r="E206" s="203" t="s">
        <v>184</v>
      </c>
      <c r="F206" s="203" t="s">
        <v>320</v>
      </c>
    </row>
    <row r="207" spans="2:6" ht="21.75" thickBot="1" x14ac:dyDescent="0.4">
      <c r="B207" s="267" t="s">
        <v>398</v>
      </c>
      <c r="C207" s="267"/>
      <c r="D207" s="204">
        <v>1810.38</v>
      </c>
      <c r="E207" s="267"/>
      <c r="F207" s="267"/>
    </row>
    <row r="209" spans="2:6" ht="21.75" thickBot="1" x14ac:dyDescent="0.4">
      <c r="B209" s="266" t="s">
        <v>489</v>
      </c>
      <c r="C209" s="266"/>
      <c r="D209" s="266"/>
      <c r="E209" s="266"/>
      <c r="F209" s="266"/>
    </row>
    <row r="210" spans="2:6" ht="21.75" thickBot="1" x14ac:dyDescent="0.4">
      <c r="B210" s="202" t="s">
        <v>161</v>
      </c>
      <c r="C210" s="202" t="s">
        <v>162</v>
      </c>
      <c r="D210" s="202" t="s">
        <v>163</v>
      </c>
      <c r="E210" s="202" t="s">
        <v>164</v>
      </c>
      <c r="F210" s="202" t="s">
        <v>165</v>
      </c>
    </row>
    <row r="211" spans="2:6" ht="21.75" thickBot="1" x14ac:dyDescent="0.4">
      <c r="B211" s="203">
        <v>1</v>
      </c>
      <c r="C211" s="203" t="s">
        <v>490</v>
      </c>
      <c r="D211" s="203">
        <v>82.7</v>
      </c>
      <c r="E211" s="203" t="s">
        <v>274</v>
      </c>
      <c r="F211" s="203" t="s">
        <v>491</v>
      </c>
    </row>
    <row r="212" spans="2:6" ht="21.75" thickBot="1" x14ac:dyDescent="0.4">
      <c r="B212" s="267" t="s">
        <v>398</v>
      </c>
      <c r="C212" s="267"/>
      <c r="D212" s="204">
        <v>82.7</v>
      </c>
      <c r="E212" s="267"/>
      <c r="F212" s="267"/>
    </row>
    <row r="214" spans="2:6" ht="21.75" thickBot="1" x14ac:dyDescent="0.4">
      <c r="B214" s="266" t="s">
        <v>323</v>
      </c>
      <c r="C214" s="266"/>
      <c r="D214" s="266"/>
      <c r="E214" s="266"/>
      <c r="F214" s="266"/>
    </row>
    <row r="215" spans="2:6" ht="21.75" thickBot="1" x14ac:dyDescent="0.4">
      <c r="B215" s="202" t="s">
        <v>161</v>
      </c>
      <c r="C215" s="202" t="s">
        <v>162</v>
      </c>
      <c r="D215" s="202" t="s">
        <v>163</v>
      </c>
      <c r="E215" s="202" t="s">
        <v>164</v>
      </c>
      <c r="F215" s="202" t="s">
        <v>165</v>
      </c>
    </row>
    <row r="216" spans="2:6" ht="21.75" thickBot="1" x14ac:dyDescent="0.4">
      <c r="B216" s="203">
        <v>1</v>
      </c>
      <c r="C216" s="203" t="s">
        <v>492</v>
      </c>
      <c r="D216" s="203">
        <v>205.21</v>
      </c>
      <c r="E216" s="203" t="s">
        <v>182</v>
      </c>
      <c r="F216" s="203" t="s">
        <v>493</v>
      </c>
    </row>
    <row r="217" spans="2:6" ht="21.75" thickBot="1" x14ac:dyDescent="0.4">
      <c r="B217" s="203">
        <v>2</v>
      </c>
      <c r="C217" s="203" t="s">
        <v>494</v>
      </c>
      <c r="D217" s="203">
        <v>400</v>
      </c>
      <c r="E217" s="203" t="s">
        <v>495</v>
      </c>
      <c r="F217" s="203" t="s">
        <v>496</v>
      </c>
    </row>
    <row r="218" spans="2:6" ht="21.75" thickBot="1" x14ac:dyDescent="0.4">
      <c r="B218" s="203">
        <v>3</v>
      </c>
      <c r="C218" s="203" t="s">
        <v>497</v>
      </c>
      <c r="D218" s="203">
        <v>177</v>
      </c>
      <c r="E218" s="203" t="s">
        <v>495</v>
      </c>
      <c r="F218" s="203" t="s">
        <v>498</v>
      </c>
    </row>
    <row r="219" spans="2:6" ht="21.75" thickBot="1" x14ac:dyDescent="0.4">
      <c r="B219" s="203">
        <v>4</v>
      </c>
      <c r="C219" s="203" t="s">
        <v>494</v>
      </c>
      <c r="D219" s="203">
        <v>200</v>
      </c>
      <c r="E219" s="203" t="s">
        <v>495</v>
      </c>
      <c r="F219" s="203" t="s">
        <v>496</v>
      </c>
    </row>
    <row r="220" spans="2:6" ht="21.75" thickBot="1" x14ac:dyDescent="0.4">
      <c r="B220" s="203">
        <v>5</v>
      </c>
      <c r="C220" s="203" t="s">
        <v>497</v>
      </c>
      <c r="D220" s="203">
        <v>177</v>
      </c>
      <c r="E220" s="203" t="s">
        <v>495</v>
      </c>
      <c r="F220" s="203" t="s">
        <v>498</v>
      </c>
    </row>
    <row r="221" spans="2:6" ht="21.75" thickBot="1" x14ac:dyDescent="0.4">
      <c r="B221" s="203">
        <v>6</v>
      </c>
      <c r="C221" s="203" t="s">
        <v>499</v>
      </c>
      <c r="D221" s="203">
        <v>558</v>
      </c>
      <c r="E221" s="203" t="s">
        <v>500</v>
      </c>
      <c r="F221" s="203" t="s">
        <v>493</v>
      </c>
    </row>
    <row r="222" spans="2:6" ht="21.75" thickBot="1" x14ac:dyDescent="0.4">
      <c r="B222" s="203">
        <v>7</v>
      </c>
      <c r="C222" s="203" t="s">
        <v>329</v>
      </c>
      <c r="D222" s="203">
        <v>319.5</v>
      </c>
      <c r="E222" s="203" t="s">
        <v>221</v>
      </c>
      <c r="F222" s="203" t="s">
        <v>501</v>
      </c>
    </row>
    <row r="223" spans="2:6" ht="21.75" thickBot="1" x14ac:dyDescent="0.4">
      <c r="B223" s="203">
        <v>8</v>
      </c>
      <c r="C223" s="203" t="s">
        <v>502</v>
      </c>
      <c r="D223" s="203">
        <v>72</v>
      </c>
      <c r="E223" s="203" t="s">
        <v>221</v>
      </c>
      <c r="F223" s="203" t="s">
        <v>327</v>
      </c>
    </row>
    <row r="224" spans="2:6" ht="21.75" thickBot="1" x14ac:dyDescent="0.4">
      <c r="B224" s="203">
        <v>9</v>
      </c>
      <c r="C224" s="203" t="s">
        <v>502</v>
      </c>
      <c r="D224" s="203">
        <v>144</v>
      </c>
      <c r="E224" s="203" t="s">
        <v>341</v>
      </c>
      <c r="F224" s="203" t="s">
        <v>327</v>
      </c>
    </row>
    <row r="225" spans="2:6" ht="21.75" thickBot="1" x14ac:dyDescent="0.4">
      <c r="B225" s="203">
        <v>10</v>
      </c>
      <c r="C225" s="203" t="s">
        <v>499</v>
      </c>
      <c r="D225" s="203">
        <v>1019.76</v>
      </c>
      <c r="E225" s="203" t="s">
        <v>239</v>
      </c>
      <c r="F225" s="203" t="s">
        <v>493</v>
      </c>
    </row>
    <row r="226" spans="2:6" ht="21.75" thickBot="1" x14ac:dyDescent="0.4">
      <c r="B226" s="203">
        <v>11</v>
      </c>
      <c r="C226" s="203" t="s">
        <v>329</v>
      </c>
      <c r="D226" s="203">
        <v>280.62</v>
      </c>
      <c r="E226" s="203" t="s">
        <v>239</v>
      </c>
      <c r="F226" s="203" t="s">
        <v>501</v>
      </c>
    </row>
    <row r="227" spans="2:6" ht="21.75" thickBot="1" x14ac:dyDescent="0.4">
      <c r="B227" s="203">
        <v>12</v>
      </c>
      <c r="C227" s="203" t="s">
        <v>503</v>
      </c>
      <c r="D227" s="203">
        <v>177</v>
      </c>
      <c r="E227" s="203" t="s">
        <v>504</v>
      </c>
      <c r="F227" s="203" t="s">
        <v>498</v>
      </c>
    </row>
    <row r="228" spans="2:6" ht="21.75" thickBot="1" x14ac:dyDescent="0.4">
      <c r="B228" s="203">
        <v>13</v>
      </c>
      <c r="C228" s="203" t="s">
        <v>503</v>
      </c>
      <c r="D228" s="203">
        <v>354</v>
      </c>
      <c r="E228" s="203" t="s">
        <v>504</v>
      </c>
      <c r="F228" s="203" t="s">
        <v>498</v>
      </c>
    </row>
    <row r="229" spans="2:6" ht="21.75" thickBot="1" x14ac:dyDescent="0.4">
      <c r="B229" s="203">
        <v>14</v>
      </c>
      <c r="C229" s="203" t="s">
        <v>502</v>
      </c>
      <c r="D229" s="203">
        <v>504</v>
      </c>
      <c r="E229" s="203" t="s">
        <v>504</v>
      </c>
      <c r="F229" s="203" t="s">
        <v>327</v>
      </c>
    </row>
    <row r="230" spans="2:6" ht="21.75" thickBot="1" x14ac:dyDescent="0.4">
      <c r="B230" s="203">
        <v>15</v>
      </c>
      <c r="C230" s="203" t="s">
        <v>494</v>
      </c>
      <c r="D230" s="203">
        <v>100</v>
      </c>
      <c r="E230" s="203" t="s">
        <v>504</v>
      </c>
      <c r="F230" s="203" t="s">
        <v>496</v>
      </c>
    </row>
    <row r="231" spans="2:6" ht="21.75" thickBot="1" x14ac:dyDescent="0.4">
      <c r="B231" s="203">
        <v>16</v>
      </c>
      <c r="C231" s="203" t="s">
        <v>505</v>
      </c>
      <c r="D231" s="203">
        <v>28</v>
      </c>
      <c r="E231" s="203" t="s">
        <v>504</v>
      </c>
      <c r="F231" s="203" t="s">
        <v>506</v>
      </c>
    </row>
    <row r="232" spans="2:6" ht="21.75" thickBot="1" x14ac:dyDescent="0.4">
      <c r="B232" s="203">
        <v>17</v>
      </c>
      <c r="C232" s="203" t="s">
        <v>507</v>
      </c>
      <c r="D232" s="203">
        <v>1900</v>
      </c>
      <c r="E232" s="203" t="s">
        <v>508</v>
      </c>
      <c r="F232" s="203" t="s">
        <v>496</v>
      </c>
    </row>
    <row r="233" spans="2:6" ht="21.75" thickBot="1" x14ac:dyDescent="0.4">
      <c r="B233" s="203">
        <v>18</v>
      </c>
      <c r="C233" s="203" t="s">
        <v>494</v>
      </c>
      <c r="D233" s="203">
        <v>300</v>
      </c>
      <c r="E233" s="203" t="s">
        <v>508</v>
      </c>
      <c r="F233" s="203" t="s">
        <v>496</v>
      </c>
    </row>
    <row r="234" spans="2:6" ht="21.75" thickBot="1" x14ac:dyDescent="0.4">
      <c r="B234" s="203">
        <v>19</v>
      </c>
      <c r="C234" s="203" t="s">
        <v>509</v>
      </c>
      <c r="D234" s="203">
        <v>597</v>
      </c>
      <c r="E234" s="203" t="s">
        <v>184</v>
      </c>
      <c r="F234" s="203" t="s">
        <v>501</v>
      </c>
    </row>
    <row r="235" spans="2:6" ht="21.75" thickBot="1" x14ac:dyDescent="0.4">
      <c r="B235" s="203">
        <v>20</v>
      </c>
      <c r="C235" s="203" t="s">
        <v>510</v>
      </c>
      <c r="D235" s="203">
        <v>208.08</v>
      </c>
      <c r="E235" s="203" t="s">
        <v>184</v>
      </c>
      <c r="F235" s="203" t="s">
        <v>493</v>
      </c>
    </row>
    <row r="236" spans="2:6" ht="21.75" thickBot="1" x14ac:dyDescent="0.4">
      <c r="B236" s="203">
        <v>21</v>
      </c>
      <c r="C236" s="203" t="s">
        <v>507</v>
      </c>
      <c r="D236" s="203">
        <v>100</v>
      </c>
      <c r="E236" s="203" t="s">
        <v>188</v>
      </c>
      <c r="F236" s="203" t="s">
        <v>496</v>
      </c>
    </row>
    <row r="237" spans="2:6" ht="21.75" thickBot="1" x14ac:dyDescent="0.4">
      <c r="B237" s="203">
        <v>22</v>
      </c>
      <c r="C237" s="203" t="s">
        <v>510</v>
      </c>
      <c r="D237" s="203">
        <v>784.23</v>
      </c>
      <c r="E237" s="203" t="s">
        <v>189</v>
      </c>
      <c r="F237" s="203" t="s">
        <v>493</v>
      </c>
    </row>
    <row r="238" spans="2:6" ht="21.75" thickBot="1" x14ac:dyDescent="0.4">
      <c r="B238" s="203">
        <v>23</v>
      </c>
      <c r="C238" s="203" t="s">
        <v>329</v>
      </c>
      <c r="D238" s="203">
        <v>75.58</v>
      </c>
      <c r="E238" s="203" t="s">
        <v>256</v>
      </c>
      <c r="F238" s="203" t="s">
        <v>501</v>
      </c>
    </row>
    <row r="239" spans="2:6" ht="21.75" thickBot="1" x14ac:dyDescent="0.4">
      <c r="B239" s="203">
        <v>24</v>
      </c>
      <c r="C239" s="203" t="s">
        <v>338</v>
      </c>
      <c r="D239" s="203">
        <v>144</v>
      </c>
      <c r="E239" s="203" t="s">
        <v>337</v>
      </c>
      <c r="F239" s="203" t="s">
        <v>327</v>
      </c>
    </row>
    <row r="240" spans="2:6" ht="21.75" thickBot="1" x14ac:dyDescent="0.4">
      <c r="B240" s="203">
        <v>25</v>
      </c>
      <c r="C240" s="203" t="s">
        <v>511</v>
      </c>
      <c r="D240" s="203">
        <v>217.07</v>
      </c>
      <c r="E240" s="203" t="s">
        <v>337</v>
      </c>
      <c r="F240" s="203" t="s">
        <v>493</v>
      </c>
    </row>
    <row r="241" spans="2:6" ht="21.75" thickBot="1" x14ac:dyDescent="0.4">
      <c r="B241" s="203">
        <v>26</v>
      </c>
      <c r="C241" s="203" t="s">
        <v>494</v>
      </c>
      <c r="D241" s="203">
        <v>600</v>
      </c>
      <c r="E241" s="203" t="s">
        <v>337</v>
      </c>
      <c r="F241" s="203" t="s">
        <v>496</v>
      </c>
    </row>
    <row r="242" spans="2:6" ht="21.75" thickBot="1" x14ac:dyDescent="0.4">
      <c r="B242" s="267" t="s">
        <v>398</v>
      </c>
      <c r="C242" s="267"/>
      <c r="D242" s="204">
        <v>9642.0499999999993</v>
      </c>
      <c r="E242" s="267"/>
      <c r="F242" s="267"/>
    </row>
    <row r="244" spans="2:6" ht="21.75" thickBot="1" x14ac:dyDescent="0.4">
      <c r="B244" s="266" t="s">
        <v>512</v>
      </c>
      <c r="C244" s="266"/>
      <c r="D244" s="266"/>
      <c r="E244" s="266"/>
      <c r="F244" s="266"/>
    </row>
    <row r="245" spans="2:6" ht="21.75" thickBot="1" x14ac:dyDescent="0.4">
      <c r="B245" s="202" t="s">
        <v>161</v>
      </c>
      <c r="C245" s="202" t="s">
        <v>162</v>
      </c>
      <c r="D245" s="202" t="s">
        <v>163</v>
      </c>
      <c r="E245" s="202" t="s">
        <v>164</v>
      </c>
      <c r="F245" s="202" t="s">
        <v>165</v>
      </c>
    </row>
    <row r="246" spans="2:6" ht="21.75" thickBot="1" x14ac:dyDescent="0.4">
      <c r="B246" s="203">
        <v>1</v>
      </c>
      <c r="C246" s="203" t="s">
        <v>513</v>
      </c>
      <c r="D246" s="203">
        <v>964.8</v>
      </c>
      <c r="E246" s="203" t="s">
        <v>182</v>
      </c>
      <c r="F246" s="203" t="s">
        <v>514</v>
      </c>
    </row>
    <row r="247" spans="2:6" ht="21.75" thickBot="1" x14ac:dyDescent="0.4">
      <c r="B247" s="203">
        <v>2</v>
      </c>
      <c r="C247" s="203" t="s">
        <v>515</v>
      </c>
      <c r="D247" s="203">
        <v>859.2</v>
      </c>
      <c r="E247" s="203" t="s">
        <v>182</v>
      </c>
      <c r="F247" s="203" t="s">
        <v>516</v>
      </c>
    </row>
    <row r="248" spans="2:6" ht="21.75" thickBot="1" x14ac:dyDescent="0.4">
      <c r="B248" s="203">
        <v>3</v>
      </c>
      <c r="C248" s="203" t="s">
        <v>517</v>
      </c>
      <c r="D248" s="203">
        <v>230</v>
      </c>
      <c r="E248" s="203" t="s">
        <v>182</v>
      </c>
      <c r="F248" s="203" t="s">
        <v>518</v>
      </c>
    </row>
    <row r="249" spans="2:6" ht="21.75" thickBot="1" x14ac:dyDescent="0.4">
      <c r="B249" s="203">
        <v>4</v>
      </c>
      <c r="C249" s="203" t="s">
        <v>513</v>
      </c>
      <c r="D249" s="203">
        <v>947.22</v>
      </c>
      <c r="E249" s="203" t="s">
        <v>495</v>
      </c>
      <c r="F249" s="203" t="s">
        <v>506</v>
      </c>
    </row>
    <row r="250" spans="2:6" ht="21.75" thickBot="1" x14ac:dyDescent="0.4">
      <c r="B250" s="203">
        <v>5</v>
      </c>
      <c r="C250" s="203" t="s">
        <v>519</v>
      </c>
      <c r="D250" s="203">
        <v>320</v>
      </c>
      <c r="E250" s="203" t="s">
        <v>500</v>
      </c>
      <c r="F250" s="203" t="s">
        <v>518</v>
      </c>
    </row>
    <row r="251" spans="2:6" ht="21.75" thickBot="1" x14ac:dyDescent="0.4">
      <c r="B251" s="203">
        <v>6</v>
      </c>
      <c r="C251" s="203" t="s">
        <v>520</v>
      </c>
      <c r="D251" s="203">
        <v>105</v>
      </c>
      <c r="E251" s="203" t="s">
        <v>221</v>
      </c>
      <c r="F251" s="203" t="s">
        <v>506</v>
      </c>
    </row>
    <row r="252" spans="2:6" ht="21.75" thickBot="1" x14ac:dyDescent="0.4">
      <c r="B252" s="203">
        <v>7</v>
      </c>
      <c r="C252" s="203" t="s">
        <v>520</v>
      </c>
      <c r="D252" s="203">
        <v>130.65</v>
      </c>
      <c r="E252" s="203" t="s">
        <v>330</v>
      </c>
      <c r="F252" s="203" t="s">
        <v>506</v>
      </c>
    </row>
    <row r="253" spans="2:6" ht="21.75" thickBot="1" x14ac:dyDescent="0.4">
      <c r="B253" s="203">
        <v>8</v>
      </c>
      <c r="C253" s="203" t="s">
        <v>515</v>
      </c>
      <c r="D253" s="203">
        <v>105</v>
      </c>
      <c r="E253" s="203" t="s">
        <v>330</v>
      </c>
      <c r="F253" s="203" t="s">
        <v>506</v>
      </c>
    </row>
    <row r="254" spans="2:6" ht="21.75" thickBot="1" x14ac:dyDescent="0.4">
      <c r="B254" s="203">
        <v>9</v>
      </c>
      <c r="C254" s="203" t="s">
        <v>513</v>
      </c>
      <c r="D254" s="203">
        <v>37.5</v>
      </c>
      <c r="E254" s="203" t="s">
        <v>341</v>
      </c>
      <c r="F254" s="203" t="s">
        <v>506</v>
      </c>
    </row>
    <row r="255" spans="2:6" ht="21.75" thickBot="1" x14ac:dyDescent="0.4">
      <c r="B255" s="203">
        <v>10</v>
      </c>
      <c r="C255" s="203" t="s">
        <v>513</v>
      </c>
      <c r="D255" s="203">
        <v>4190</v>
      </c>
      <c r="E255" s="203" t="s">
        <v>341</v>
      </c>
      <c r="F255" s="203" t="s">
        <v>506</v>
      </c>
    </row>
    <row r="256" spans="2:6" ht="21.75" thickBot="1" x14ac:dyDescent="0.4">
      <c r="B256" s="203">
        <v>11</v>
      </c>
      <c r="C256" s="203" t="s">
        <v>515</v>
      </c>
      <c r="D256" s="203">
        <v>82.1</v>
      </c>
      <c r="E256" s="203" t="s">
        <v>341</v>
      </c>
      <c r="F256" s="203" t="s">
        <v>506</v>
      </c>
    </row>
    <row r="257" spans="2:6" ht="21.75" thickBot="1" x14ac:dyDescent="0.4">
      <c r="B257" s="203">
        <v>12</v>
      </c>
      <c r="C257" s="203" t="s">
        <v>520</v>
      </c>
      <c r="D257" s="203">
        <v>134</v>
      </c>
      <c r="E257" s="203" t="s">
        <v>341</v>
      </c>
      <c r="F257" s="203" t="s">
        <v>506</v>
      </c>
    </row>
    <row r="258" spans="2:6" ht="21.75" thickBot="1" x14ac:dyDescent="0.4">
      <c r="B258" s="203">
        <v>13</v>
      </c>
      <c r="C258" s="203" t="s">
        <v>519</v>
      </c>
      <c r="D258" s="203">
        <v>350</v>
      </c>
      <c r="E258" s="203" t="s">
        <v>504</v>
      </c>
      <c r="F258" s="203" t="s">
        <v>521</v>
      </c>
    </row>
    <row r="259" spans="2:6" ht="21.75" thickBot="1" x14ac:dyDescent="0.4">
      <c r="B259" s="203">
        <v>14</v>
      </c>
      <c r="C259" s="203" t="s">
        <v>513</v>
      </c>
      <c r="D259" s="203">
        <v>244.2</v>
      </c>
      <c r="E259" s="203" t="s">
        <v>504</v>
      </c>
      <c r="F259" s="203" t="s">
        <v>522</v>
      </c>
    </row>
    <row r="260" spans="2:6" ht="21.75" thickBot="1" x14ac:dyDescent="0.4">
      <c r="B260" s="203">
        <v>15</v>
      </c>
      <c r="C260" s="203" t="s">
        <v>515</v>
      </c>
      <c r="D260" s="203">
        <v>710.58</v>
      </c>
      <c r="E260" s="203" t="s">
        <v>188</v>
      </c>
      <c r="F260" s="203" t="s">
        <v>523</v>
      </c>
    </row>
    <row r="261" spans="2:6" ht="21.75" thickBot="1" x14ac:dyDescent="0.4">
      <c r="B261" s="203">
        <v>16</v>
      </c>
      <c r="C261" s="203" t="s">
        <v>513</v>
      </c>
      <c r="D261" s="203">
        <v>9</v>
      </c>
      <c r="E261" s="203" t="s">
        <v>190</v>
      </c>
      <c r="F261" s="203" t="s">
        <v>506</v>
      </c>
    </row>
    <row r="262" spans="2:6" ht="21.75" thickBot="1" x14ac:dyDescent="0.4">
      <c r="B262" s="203">
        <v>17</v>
      </c>
      <c r="C262" s="203" t="s">
        <v>513</v>
      </c>
      <c r="D262" s="203">
        <v>841.8</v>
      </c>
      <c r="E262" s="203" t="s">
        <v>274</v>
      </c>
      <c r="F262" s="203" t="s">
        <v>491</v>
      </c>
    </row>
    <row r="263" spans="2:6" ht="21.75" thickBot="1" x14ac:dyDescent="0.4">
      <c r="B263" s="267" t="s">
        <v>398</v>
      </c>
      <c r="C263" s="267"/>
      <c r="D263" s="204">
        <v>10261.049999999999</v>
      </c>
      <c r="E263" s="267"/>
      <c r="F263" s="267"/>
    </row>
    <row r="265" spans="2:6" ht="21.75" thickBot="1" x14ac:dyDescent="0.4">
      <c r="B265" s="266" t="s">
        <v>524</v>
      </c>
      <c r="C265" s="266"/>
      <c r="D265" s="266"/>
      <c r="E265" s="266"/>
      <c r="F265" s="266"/>
    </row>
    <row r="266" spans="2:6" ht="21.75" thickBot="1" x14ac:dyDescent="0.4">
      <c r="B266" s="202" t="s">
        <v>161</v>
      </c>
      <c r="C266" s="202" t="s">
        <v>162</v>
      </c>
      <c r="D266" s="202" t="s">
        <v>163</v>
      </c>
      <c r="E266" s="202" t="s">
        <v>164</v>
      </c>
      <c r="F266" s="202" t="s">
        <v>165</v>
      </c>
    </row>
    <row r="267" spans="2:6" ht="21.75" thickBot="1" x14ac:dyDescent="0.4">
      <c r="B267" s="203">
        <v>1</v>
      </c>
      <c r="C267" s="203" t="s">
        <v>525</v>
      </c>
      <c r="D267" s="203">
        <v>1213.1199999999999</v>
      </c>
      <c r="E267" s="203" t="s">
        <v>183</v>
      </c>
      <c r="F267" s="203" t="s">
        <v>526</v>
      </c>
    </row>
    <row r="268" spans="2:6" ht="21.75" thickBot="1" x14ac:dyDescent="0.4">
      <c r="B268" s="203">
        <v>2</v>
      </c>
      <c r="C268" s="203" t="s">
        <v>525</v>
      </c>
      <c r="D268" s="203">
        <v>3796.54</v>
      </c>
      <c r="E268" s="203" t="s">
        <v>188</v>
      </c>
      <c r="F268" s="203" t="s">
        <v>526</v>
      </c>
    </row>
    <row r="269" spans="2:6" ht="21.75" thickBot="1" x14ac:dyDescent="0.4">
      <c r="B269" s="203">
        <v>3</v>
      </c>
      <c r="C269" s="203" t="s">
        <v>525</v>
      </c>
      <c r="D269" s="203">
        <v>4268.17</v>
      </c>
      <c r="E269" s="203" t="s">
        <v>188</v>
      </c>
      <c r="F269" s="203" t="s">
        <v>526</v>
      </c>
    </row>
    <row r="270" spans="2:6" ht="21.75" thickBot="1" x14ac:dyDescent="0.4">
      <c r="B270" s="203">
        <v>4</v>
      </c>
      <c r="C270" s="203" t="s">
        <v>525</v>
      </c>
      <c r="D270" s="203">
        <v>4357.28</v>
      </c>
      <c r="E270" s="203" t="s">
        <v>190</v>
      </c>
      <c r="F270" s="203" t="s">
        <v>526</v>
      </c>
    </row>
    <row r="271" spans="2:6" ht="21.75" thickBot="1" x14ac:dyDescent="0.4">
      <c r="B271" s="267" t="s">
        <v>398</v>
      </c>
      <c r="C271" s="267"/>
      <c r="D271" s="204">
        <v>13635.11</v>
      </c>
      <c r="E271" s="267"/>
      <c r="F271" s="267"/>
    </row>
    <row r="273" spans="2:6" ht="21.75" thickBot="1" x14ac:dyDescent="0.4">
      <c r="B273" s="266" t="s">
        <v>527</v>
      </c>
      <c r="C273" s="266"/>
      <c r="D273" s="266"/>
      <c r="E273" s="266"/>
      <c r="F273" s="266"/>
    </row>
    <row r="274" spans="2:6" ht="21.75" thickBot="1" x14ac:dyDescent="0.4">
      <c r="B274" s="202" t="s">
        <v>161</v>
      </c>
      <c r="C274" s="202" t="s">
        <v>162</v>
      </c>
      <c r="D274" s="202" t="s">
        <v>163</v>
      </c>
      <c r="E274" s="202" t="s">
        <v>164</v>
      </c>
      <c r="F274" s="202" t="s">
        <v>165</v>
      </c>
    </row>
    <row r="275" spans="2:6" ht="21.75" thickBot="1" x14ac:dyDescent="0.4">
      <c r="B275" s="203">
        <v>1</v>
      </c>
      <c r="C275" s="203" t="s">
        <v>528</v>
      </c>
      <c r="D275" s="203">
        <v>10</v>
      </c>
      <c r="E275" s="203" t="s">
        <v>529</v>
      </c>
      <c r="F275" s="203" t="s">
        <v>325</v>
      </c>
    </row>
    <row r="276" spans="2:6" ht="21.75" thickBot="1" x14ac:dyDescent="0.4">
      <c r="B276" s="203">
        <v>2</v>
      </c>
      <c r="C276" s="203" t="s">
        <v>528</v>
      </c>
      <c r="D276" s="203">
        <v>25</v>
      </c>
      <c r="E276" s="203" t="s">
        <v>529</v>
      </c>
      <c r="F276" s="203" t="s">
        <v>325</v>
      </c>
    </row>
    <row r="277" spans="2:6" ht="21.75" thickBot="1" x14ac:dyDescent="0.4">
      <c r="B277" s="203">
        <v>3</v>
      </c>
      <c r="C277" s="203" t="s">
        <v>528</v>
      </c>
      <c r="D277" s="203">
        <v>10</v>
      </c>
      <c r="E277" s="203" t="s">
        <v>529</v>
      </c>
      <c r="F277" s="203" t="s">
        <v>325</v>
      </c>
    </row>
    <row r="278" spans="2:6" ht="21.75" thickBot="1" x14ac:dyDescent="0.4">
      <c r="B278" s="203">
        <v>4</v>
      </c>
      <c r="C278" s="203" t="s">
        <v>528</v>
      </c>
      <c r="D278" s="203">
        <v>40</v>
      </c>
      <c r="E278" s="203" t="s">
        <v>529</v>
      </c>
      <c r="F278" s="203" t="s">
        <v>325</v>
      </c>
    </row>
    <row r="279" spans="2:6" ht="21.75" thickBot="1" x14ac:dyDescent="0.4">
      <c r="B279" s="203">
        <v>5</v>
      </c>
      <c r="C279" s="203" t="s">
        <v>528</v>
      </c>
      <c r="D279" s="203">
        <v>40</v>
      </c>
      <c r="E279" s="203" t="s">
        <v>530</v>
      </c>
      <c r="F279" s="203" t="s">
        <v>325</v>
      </c>
    </row>
    <row r="280" spans="2:6" ht="21.75" thickBot="1" x14ac:dyDescent="0.4">
      <c r="B280" s="203">
        <v>6</v>
      </c>
      <c r="C280" s="203" t="s">
        <v>528</v>
      </c>
      <c r="D280" s="203">
        <v>10</v>
      </c>
      <c r="E280" s="203" t="s">
        <v>530</v>
      </c>
      <c r="F280" s="203" t="s">
        <v>325</v>
      </c>
    </row>
    <row r="281" spans="2:6" ht="21.75" thickBot="1" x14ac:dyDescent="0.4">
      <c r="B281" s="203">
        <v>7</v>
      </c>
      <c r="C281" s="203" t="s">
        <v>528</v>
      </c>
      <c r="D281" s="203">
        <v>40</v>
      </c>
      <c r="E281" s="203" t="s">
        <v>530</v>
      </c>
      <c r="F281" s="203" t="s">
        <v>325</v>
      </c>
    </row>
    <row r="282" spans="2:6" ht="21.75" thickBot="1" x14ac:dyDescent="0.4">
      <c r="B282" s="203">
        <v>8</v>
      </c>
      <c r="C282" s="203" t="s">
        <v>528</v>
      </c>
      <c r="D282" s="203">
        <v>25</v>
      </c>
      <c r="E282" s="203" t="s">
        <v>530</v>
      </c>
      <c r="F282" s="203" t="s">
        <v>325</v>
      </c>
    </row>
    <row r="283" spans="2:6" ht="21.75" thickBot="1" x14ac:dyDescent="0.4">
      <c r="B283" s="203">
        <v>9</v>
      </c>
      <c r="C283" s="203" t="s">
        <v>528</v>
      </c>
      <c r="D283" s="203">
        <v>40</v>
      </c>
      <c r="E283" s="203" t="s">
        <v>530</v>
      </c>
      <c r="F283" s="203" t="s">
        <v>325</v>
      </c>
    </row>
    <row r="284" spans="2:6" ht="21.75" thickBot="1" x14ac:dyDescent="0.4">
      <c r="B284" s="203">
        <v>10</v>
      </c>
      <c r="C284" s="203" t="s">
        <v>528</v>
      </c>
      <c r="D284" s="203">
        <v>10</v>
      </c>
      <c r="E284" s="203" t="s">
        <v>530</v>
      </c>
      <c r="F284" s="203" t="s">
        <v>325</v>
      </c>
    </row>
    <row r="285" spans="2:6" ht="21.75" thickBot="1" x14ac:dyDescent="0.4">
      <c r="B285" s="203">
        <v>11</v>
      </c>
      <c r="C285" s="203" t="s">
        <v>528</v>
      </c>
      <c r="D285" s="203">
        <v>40</v>
      </c>
      <c r="E285" s="203" t="s">
        <v>530</v>
      </c>
      <c r="F285" s="203" t="s">
        <v>325</v>
      </c>
    </row>
    <row r="286" spans="2:6" ht="21.75" thickBot="1" x14ac:dyDescent="0.4">
      <c r="B286" s="203">
        <v>12</v>
      </c>
      <c r="C286" s="203" t="s">
        <v>528</v>
      </c>
      <c r="D286" s="203">
        <v>25</v>
      </c>
      <c r="E286" s="203" t="s">
        <v>530</v>
      </c>
      <c r="F286" s="203" t="s">
        <v>325</v>
      </c>
    </row>
    <row r="287" spans="2:6" ht="21.75" thickBot="1" x14ac:dyDescent="0.4">
      <c r="B287" s="203">
        <v>13</v>
      </c>
      <c r="C287" s="203" t="s">
        <v>528</v>
      </c>
      <c r="D287" s="203">
        <v>40</v>
      </c>
      <c r="E287" s="203" t="s">
        <v>530</v>
      </c>
      <c r="F287" s="203" t="s">
        <v>325</v>
      </c>
    </row>
    <row r="288" spans="2:6" ht="21.75" thickBot="1" x14ac:dyDescent="0.4">
      <c r="B288" s="203">
        <v>14</v>
      </c>
      <c r="C288" s="203" t="s">
        <v>528</v>
      </c>
      <c r="D288" s="203">
        <v>10</v>
      </c>
      <c r="E288" s="203" t="s">
        <v>530</v>
      </c>
      <c r="F288" s="203" t="s">
        <v>325</v>
      </c>
    </row>
    <row r="289" spans="2:6" ht="21.75" thickBot="1" x14ac:dyDescent="0.4">
      <c r="B289" s="203">
        <v>15</v>
      </c>
      <c r="C289" s="203" t="s">
        <v>528</v>
      </c>
      <c r="D289" s="203">
        <v>25</v>
      </c>
      <c r="E289" s="203" t="s">
        <v>530</v>
      </c>
      <c r="F289" s="203" t="s">
        <v>325</v>
      </c>
    </row>
    <row r="290" spans="2:6" ht="21.75" thickBot="1" x14ac:dyDescent="0.4">
      <c r="B290" s="203">
        <v>16</v>
      </c>
      <c r="C290" s="203" t="s">
        <v>528</v>
      </c>
      <c r="D290" s="203">
        <v>10</v>
      </c>
      <c r="E290" s="203" t="s">
        <v>530</v>
      </c>
      <c r="F290" s="203" t="s">
        <v>325</v>
      </c>
    </row>
    <row r="291" spans="2:6" ht="21.75" thickBot="1" x14ac:dyDescent="0.4">
      <c r="B291" s="203">
        <v>17</v>
      </c>
      <c r="C291" s="203" t="s">
        <v>528</v>
      </c>
      <c r="D291" s="203">
        <v>10</v>
      </c>
      <c r="E291" s="203" t="s">
        <v>530</v>
      </c>
      <c r="F291" s="203" t="s">
        <v>325</v>
      </c>
    </row>
    <row r="292" spans="2:6" ht="21.75" thickBot="1" x14ac:dyDescent="0.4">
      <c r="B292" s="203">
        <v>18</v>
      </c>
      <c r="C292" s="203" t="s">
        <v>528</v>
      </c>
      <c r="D292" s="203">
        <v>35</v>
      </c>
      <c r="E292" s="203" t="s">
        <v>530</v>
      </c>
      <c r="F292" s="203" t="s">
        <v>325</v>
      </c>
    </row>
    <row r="293" spans="2:6" ht="21.75" thickBot="1" x14ac:dyDescent="0.4">
      <c r="B293" s="203">
        <v>19</v>
      </c>
      <c r="C293" s="203" t="s">
        <v>528</v>
      </c>
      <c r="D293" s="203">
        <v>40</v>
      </c>
      <c r="E293" s="203" t="s">
        <v>530</v>
      </c>
      <c r="F293" s="203" t="s">
        <v>325</v>
      </c>
    </row>
    <row r="294" spans="2:6" ht="21.75" thickBot="1" x14ac:dyDescent="0.4">
      <c r="B294" s="203">
        <v>20</v>
      </c>
      <c r="C294" s="203" t="s">
        <v>528</v>
      </c>
      <c r="D294" s="203">
        <v>25</v>
      </c>
      <c r="E294" s="203" t="s">
        <v>530</v>
      </c>
      <c r="F294" s="203" t="s">
        <v>325</v>
      </c>
    </row>
    <row r="295" spans="2:6" ht="21.75" thickBot="1" x14ac:dyDescent="0.4">
      <c r="B295" s="203">
        <v>21</v>
      </c>
      <c r="C295" s="203" t="s">
        <v>528</v>
      </c>
      <c r="D295" s="203">
        <v>25</v>
      </c>
      <c r="E295" s="203" t="s">
        <v>530</v>
      </c>
      <c r="F295" s="203" t="s">
        <v>325</v>
      </c>
    </row>
    <row r="296" spans="2:6" ht="21.75" thickBot="1" x14ac:dyDescent="0.4">
      <c r="B296" s="203">
        <v>22</v>
      </c>
      <c r="C296" s="203" t="s">
        <v>528</v>
      </c>
      <c r="D296" s="203">
        <v>10</v>
      </c>
      <c r="E296" s="203" t="s">
        <v>190</v>
      </c>
      <c r="F296" s="203" t="s">
        <v>325</v>
      </c>
    </row>
    <row r="297" spans="2:6" ht="21.75" thickBot="1" x14ac:dyDescent="0.4">
      <c r="B297" s="203">
        <v>23</v>
      </c>
      <c r="C297" s="203" t="s">
        <v>528</v>
      </c>
      <c r="D297" s="203">
        <v>90</v>
      </c>
      <c r="E297" s="203" t="s">
        <v>190</v>
      </c>
      <c r="F297" s="203" t="s">
        <v>325</v>
      </c>
    </row>
    <row r="298" spans="2:6" ht="21.75" thickBot="1" x14ac:dyDescent="0.4">
      <c r="B298" s="203">
        <v>24</v>
      </c>
      <c r="C298" s="203" t="s">
        <v>528</v>
      </c>
      <c r="D298" s="203">
        <v>40</v>
      </c>
      <c r="E298" s="203" t="s">
        <v>190</v>
      </c>
      <c r="F298" s="203" t="s">
        <v>325</v>
      </c>
    </row>
    <row r="299" spans="2:6" ht="21.75" thickBot="1" x14ac:dyDescent="0.4">
      <c r="B299" s="203">
        <v>25</v>
      </c>
      <c r="C299" s="203" t="s">
        <v>528</v>
      </c>
      <c r="D299" s="203">
        <v>60</v>
      </c>
      <c r="E299" s="203" t="s">
        <v>190</v>
      </c>
      <c r="F299" s="203" t="s">
        <v>325</v>
      </c>
    </row>
    <row r="300" spans="2:6" ht="21.75" thickBot="1" x14ac:dyDescent="0.4">
      <c r="B300" s="203">
        <v>26</v>
      </c>
      <c r="C300" s="203" t="s">
        <v>528</v>
      </c>
      <c r="D300" s="203">
        <v>10</v>
      </c>
      <c r="E300" s="203" t="s">
        <v>190</v>
      </c>
      <c r="F300" s="203" t="s">
        <v>325</v>
      </c>
    </row>
    <row r="301" spans="2:6" ht="21.75" thickBot="1" x14ac:dyDescent="0.4">
      <c r="B301" s="203">
        <v>27</v>
      </c>
      <c r="C301" s="203" t="s">
        <v>528</v>
      </c>
      <c r="D301" s="203">
        <v>60</v>
      </c>
      <c r="E301" s="203" t="s">
        <v>190</v>
      </c>
      <c r="F301" s="203" t="s">
        <v>325</v>
      </c>
    </row>
    <row r="302" spans="2:6" ht="21.75" thickBot="1" x14ac:dyDescent="0.4">
      <c r="B302" s="203">
        <v>28</v>
      </c>
      <c r="C302" s="203" t="s">
        <v>528</v>
      </c>
      <c r="D302" s="203">
        <v>90</v>
      </c>
      <c r="E302" s="203" t="s">
        <v>190</v>
      </c>
      <c r="F302" s="203" t="s">
        <v>325</v>
      </c>
    </row>
    <row r="303" spans="2:6" ht="21.75" thickBot="1" x14ac:dyDescent="0.4">
      <c r="B303" s="203">
        <v>29</v>
      </c>
      <c r="C303" s="203" t="s">
        <v>528</v>
      </c>
      <c r="D303" s="203">
        <v>40</v>
      </c>
      <c r="E303" s="203" t="s">
        <v>190</v>
      </c>
      <c r="F303" s="203" t="s">
        <v>325</v>
      </c>
    </row>
    <row r="304" spans="2:6" ht="21.75" thickBot="1" x14ac:dyDescent="0.4">
      <c r="B304" s="203">
        <v>30</v>
      </c>
      <c r="C304" s="203" t="s">
        <v>528</v>
      </c>
      <c r="D304" s="203">
        <v>10</v>
      </c>
      <c r="E304" s="203" t="s">
        <v>190</v>
      </c>
      <c r="F304" s="203" t="s">
        <v>325</v>
      </c>
    </row>
    <row r="305" spans="2:6" ht="21.75" thickBot="1" x14ac:dyDescent="0.4">
      <c r="B305" s="203">
        <v>31</v>
      </c>
      <c r="C305" s="203" t="s">
        <v>528</v>
      </c>
      <c r="D305" s="203">
        <v>30</v>
      </c>
      <c r="E305" s="203" t="s">
        <v>190</v>
      </c>
      <c r="F305" s="203" t="s">
        <v>325</v>
      </c>
    </row>
    <row r="306" spans="2:6" ht="21.75" thickBot="1" x14ac:dyDescent="0.4">
      <c r="B306" s="203">
        <v>32</v>
      </c>
      <c r="C306" s="203" t="s">
        <v>528</v>
      </c>
      <c r="D306" s="203">
        <v>35</v>
      </c>
      <c r="E306" s="203" t="s">
        <v>190</v>
      </c>
      <c r="F306" s="203" t="s">
        <v>325</v>
      </c>
    </row>
    <row r="307" spans="2:6" ht="21.75" thickBot="1" x14ac:dyDescent="0.4">
      <c r="B307" s="203">
        <v>33</v>
      </c>
      <c r="C307" s="203" t="s">
        <v>528</v>
      </c>
      <c r="D307" s="203">
        <v>55</v>
      </c>
      <c r="E307" s="203" t="s">
        <v>190</v>
      </c>
      <c r="F307" s="203" t="s">
        <v>325</v>
      </c>
    </row>
    <row r="308" spans="2:6" ht="21.75" thickBot="1" x14ac:dyDescent="0.4">
      <c r="B308" s="203">
        <v>34</v>
      </c>
      <c r="C308" s="203" t="s">
        <v>528</v>
      </c>
      <c r="D308" s="203">
        <v>40</v>
      </c>
      <c r="E308" s="203" t="s">
        <v>190</v>
      </c>
      <c r="F308" s="203" t="s">
        <v>325</v>
      </c>
    </row>
    <row r="309" spans="2:6" ht="21.75" thickBot="1" x14ac:dyDescent="0.4">
      <c r="B309" s="203">
        <v>35</v>
      </c>
      <c r="C309" s="203" t="s">
        <v>528</v>
      </c>
      <c r="D309" s="203">
        <v>10</v>
      </c>
      <c r="E309" s="203" t="s">
        <v>190</v>
      </c>
      <c r="F309" s="203" t="s">
        <v>325</v>
      </c>
    </row>
    <row r="310" spans="2:6" ht="21.75" thickBot="1" x14ac:dyDescent="0.4">
      <c r="B310" s="203">
        <v>36</v>
      </c>
      <c r="C310" s="203" t="s">
        <v>528</v>
      </c>
      <c r="D310" s="203">
        <v>10</v>
      </c>
      <c r="E310" s="203" t="s">
        <v>190</v>
      </c>
      <c r="F310" s="203" t="s">
        <v>325</v>
      </c>
    </row>
    <row r="311" spans="2:6" ht="21.75" thickBot="1" x14ac:dyDescent="0.4">
      <c r="B311" s="203">
        <v>37</v>
      </c>
      <c r="C311" s="203" t="s">
        <v>528</v>
      </c>
      <c r="D311" s="203">
        <v>35</v>
      </c>
      <c r="E311" s="203" t="s">
        <v>190</v>
      </c>
      <c r="F311" s="203" t="s">
        <v>325</v>
      </c>
    </row>
    <row r="312" spans="2:6" ht="21.75" thickBot="1" x14ac:dyDescent="0.4">
      <c r="B312" s="203">
        <v>38</v>
      </c>
      <c r="C312" s="203" t="s">
        <v>528</v>
      </c>
      <c r="D312" s="203">
        <v>30</v>
      </c>
      <c r="E312" s="203" t="s">
        <v>190</v>
      </c>
      <c r="F312" s="203" t="s">
        <v>325</v>
      </c>
    </row>
    <row r="313" spans="2:6" ht="21.75" thickBot="1" x14ac:dyDescent="0.4">
      <c r="B313" s="203">
        <v>39</v>
      </c>
      <c r="C313" s="203" t="s">
        <v>528</v>
      </c>
      <c r="D313" s="203">
        <v>35</v>
      </c>
      <c r="E313" s="203" t="s">
        <v>190</v>
      </c>
      <c r="F313" s="203" t="s">
        <v>325</v>
      </c>
    </row>
    <row r="314" spans="2:6" ht="21.75" thickBot="1" x14ac:dyDescent="0.4">
      <c r="B314" s="203">
        <v>40</v>
      </c>
      <c r="C314" s="203" t="s">
        <v>528</v>
      </c>
      <c r="D314" s="203">
        <v>40</v>
      </c>
      <c r="E314" s="203" t="s">
        <v>190</v>
      </c>
      <c r="F314" s="203" t="s">
        <v>325</v>
      </c>
    </row>
    <row r="315" spans="2:6" ht="21.75" thickBot="1" x14ac:dyDescent="0.4">
      <c r="B315" s="203">
        <v>41</v>
      </c>
      <c r="C315" s="203" t="s">
        <v>528</v>
      </c>
      <c r="D315" s="203">
        <v>10</v>
      </c>
      <c r="E315" s="203" t="s">
        <v>264</v>
      </c>
      <c r="F315" s="203" t="s">
        <v>325</v>
      </c>
    </row>
    <row r="316" spans="2:6" ht="21.75" thickBot="1" x14ac:dyDescent="0.4">
      <c r="B316" s="203">
        <v>42</v>
      </c>
      <c r="C316" s="203" t="s">
        <v>528</v>
      </c>
      <c r="D316" s="203">
        <v>40</v>
      </c>
      <c r="E316" s="203" t="s">
        <v>264</v>
      </c>
      <c r="F316" s="203" t="s">
        <v>325</v>
      </c>
    </row>
    <row r="317" spans="2:6" ht="21.75" thickBot="1" x14ac:dyDescent="0.4">
      <c r="B317" s="203">
        <v>43</v>
      </c>
      <c r="C317" s="203" t="s">
        <v>528</v>
      </c>
      <c r="D317" s="203">
        <v>25</v>
      </c>
      <c r="E317" s="203" t="s">
        <v>264</v>
      </c>
      <c r="F317" s="203" t="s">
        <v>325</v>
      </c>
    </row>
    <row r="318" spans="2:6" ht="21.75" thickBot="1" x14ac:dyDescent="0.4">
      <c r="B318" s="203">
        <v>44</v>
      </c>
      <c r="C318" s="203" t="s">
        <v>528</v>
      </c>
      <c r="D318" s="203">
        <v>10</v>
      </c>
      <c r="E318" s="203" t="s">
        <v>264</v>
      </c>
      <c r="F318" s="203" t="s">
        <v>325</v>
      </c>
    </row>
    <row r="319" spans="2:6" ht="21.75" thickBot="1" x14ac:dyDescent="0.4">
      <c r="B319" s="203">
        <v>45</v>
      </c>
      <c r="C319" s="203" t="s">
        <v>528</v>
      </c>
      <c r="D319" s="203">
        <v>25</v>
      </c>
      <c r="E319" s="203" t="s">
        <v>264</v>
      </c>
      <c r="F319" s="203" t="s">
        <v>325</v>
      </c>
    </row>
    <row r="320" spans="2:6" ht="21.75" thickBot="1" x14ac:dyDescent="0.4">
      <c r="B320" s="203">
        <v>46</v>
      </c>
      <c r="C320" s="203" t="s">
        <v>528</v>
      </c>
      <c r="D320" s="203">
        <v>40</v>
      </c>
      <c r="E320" s="203" t="s">
        <v>264</v>
      </c>
      <c r="F320" s="203" t="s">
        <v>325</v>
      </c>
    </row>
    <row r="321" spans="2:6" ht="21.75" thickBot="1" x14ac:dyDescent="0.4">
      <c r="B321" s="203">
        <v>47</v>
      </c>
      <c r="C321" s="203" t="s">
        <v>528</v>
      </c>
      <c r="D321" s="203">
        <v>10</v>
      </c>
      <c r="E321" s="203" t="s">
        <v>264</v>
      </c>
      <c r="F321" s="203" t="s">
        <v>325</v>
      </c>
    </row>
    <row r="322" spans="2:6" ht="21.75" thickBot="1" x14ac:dyDescent="0.4">
      <c r="B322" s="203">
        <v>48</v>
      </c>
      <c r="C322" s="203" t="s">
        <v>528</v>
      </c>
      <c r="D322" s="203">
        <v>25</v>
      </c>
      <c r="E322" s="203" t="s">
        <v>264</v>
      </c>
      <c r="F322" s="203" t="s">
        <v>325</v>
      </c>
    </row>
    <row r="323" spans="2:6" ht="21.75" thickBot="1" x14ac:dyDescent="0.4">
      <c r="B323" s="203">
        <v>49</v>
      </c>
      <c r="C323" s="203" t="s">
        <v>528</v>
      </c>
      <c r="D323" s="203">
        <v>40</v>
      </c>
      <c r="E323" s="203" t="s">
        <v>264</v>
      </c>
      <c r="F323" s="203" t="s">
        <v>325</v>
      </c>
    </row>
    <row r="324" spans="2:6" ht="21.75" thickBot="1" x14ac:dyDescent="0.4">
      <c r="B324" s="267" t="s">
        <v>398</v>
      </c>
      <c r="C324" s="267"/>
      <c r="D324" s="204">
        <v>1490</v>
      </c>
      <c r="E324" s="267"/>
      <c r="F324" s="267"/>
    </row>
    <row r="326" spans="2:6" ht="21.75" thickBot="1" x14ac:dyDescent="0.4">
      <c r="B326" s="266" t="s">
        <v>531</v>
      </c>
      <c r="C326" s="266"/>
      <c r="D326" s="266"/>
      <c r="E326" s="266"/>
      <c r="F326" s="266"/>
    </row>
    <row r="327" spans="2:6" ht="21.75" thickBot="1" x14ac:dyDescent="0.4">
      <c r="B327" s="202" t="s">
        <v>161</v>
      </c>
      <c r="C327" s="202" t="s">
        <v>162</v>
      </c>
      <c r="D327" s="202" t="s">
        <v>163</v>
      </c>
      <c r="E327" s="202" t="s">
        <v>164</v>
      </c>
      <c r="F327" s="202" t="s">
        <v>165</v>
      </c>
    </row>
    <row r="328" spans="2:6" ht="21.75" thickBot="1" x14ac:dyDescent="0.4">
      <c r="B328" s="203">
        <v>1</v>
      </c>
      <c r="C328" s="203" t="s">
        <v>502</v>
      </c>
      <c r="D328" s="203">
        <v>4235.3900000000003</v>
      </c>
      <c r="E328" s="203" t="s">
        <v>190</v>
      </c>
      <c r="F328" s="203" t="s">
        <v>532</v>
      </c>
    </row>
    <row r="329" spans="2:6" ht="21.75" thickBot="1" x14ac:dyDescent="0.4">
      <c r="B329" s="203">
        <v>2</v>
      </c>
      <c r="C329" s="203" t="s">
        <v>533</v>
      </c>
      <c r="D329" s="203">
        <v>6125.67</v>
      </c>
      <c r="E329" s="203" t="s">
        <v>190</v>
      </c>
      <c r="F329" s="203" t="s">
        <v>532</v>
      </c>
    </row>
    <row r="330" spans="2:6" ht="21.75" thickBot="1" x14ac:dyDescent="0.4">
      <c r="B330" s="267" t="s">
        <v>398</v>
      </c>
      <c r="C330" s="267"/>
      <c r="D330" s="204">
        <v>10361.06</v>
      </c>
      <c r="E330" s="267"/>
      <c r="F330" s="267"/>
    </row>
    <row r="332" spans="2:6" ht="21.75" thickBot="1" x14ac:dyDescent="0.4">
      <c r="B332" s="266" t="s">
        <v>534</v>
      </c>
      <c r="C332" s="266"/>
      <c r="D332" s="266"/>
      <c r="E332" s="266"/>
      <c r="F332" s="266"/>
    </row>
    <row r="333" spans="2:6" ht="21.75" thickBot="1" x14ac:dyDescent="0.4">
      <c r="B333" s="202" t="s">
        <v>161</v>
      </c>
      <c r="C333" s="202" t="s">
        <v>162</v>
      </c>
      <c r="D333" s="202" t="s">
        <v>163</v>
      </c>
      <c r="E333" s="202" t="s">
        <v>164</v>
      </c>
      <c r="F333" s="202" t="s">
        <v>165</v>
      </c>
    </row>
    <row r="334" spans="2:6" ht="21.75" thickBot="1" x14ac:dyDescent="0.4">
      <c r="B334" s="203">
        <v>1</v>
      </c>
      <c r="C334" s="203" t="s">
        <v>535</v>
      </c>
      <c r="D334" s="203">
        <v>20</v>
      </c>
      <c r="E334" s="203" t="s">
        <v>529</v>
      </c>
      <c r="F334" s="203" t="s">
        <v>536</v>
      </c>
    </row>
    <row r="335" spans="2:6" ht="21.75" thickBot="1" x14ac:dyDescent="0.4">
      <c r="B335" s="203">
        <v>2</v>
      </c>
      <c r="C335" s="203" t="s">
        <v>537</v>
      </c>
      <c r="D335" s="203">
        <v>10</v>
      </c>
      <c r="E335" s="203" t="s">
        <v>530</v>
      </c>
      <c r="F335" s="203" t="s">
        <v>536</v>
      </c>
    </row>
    <row r="336" spans="2:6" ht="21.75" thickBot="1" x14ac:dyDescent="0.4">
      <c r="B336" s="203">
        <v>3</v>
      </c>
      <c r="C336" s="203" t="s">
        <v>537</v>
      </c>
      <c r="D336" s="203">
        <v>10</v>
      </c>
      <c r="E336" s="203" t="s">
        <v>530</v>
      </c>
      <c r="F336" s="203" t="s">
        <v>536</v>
      </c>
    </row>
    <row r="337" spans="2:6" ht="21.75" thickBot="1" x14ac:dyDescent="0.4">
      <c r="B337" s="203">
        <v>4</v>
      </c>
      <c r="C337" s="203" t="s">
        <v>537</v>
      </c>
      <c r="D337" s="203">
        <v>10</v>
      </c>
      <c r="E337" s="203" t="s">
        <v>530</v>
      </c>
      <c r="F337" s="203" t="s">
        <v>536</v>
      </c>
    </row>
    <row r="338" spans="2:6" ht="21.75" thickBot="1" x14ac:dyDescent="0.4">
      <c r="B338" s="203">
        <v>5</v>
      </c>
      <c r="C338" s="203" t="s">
        <v>537</v>
      </c>
      <c r="D338" s="203">
        <v>10</v>
      </c>
      <c r="E338" s="203" t="s">
        <v>530</v>
      </c>
      <c r="F338" s="203" t="s">
        <v>536</v>
      </c>
    </row>
    <row r="339" spans="2:6" ht="21.75" thickBot="1" x14ac:dyDescent="0.4">
      <c r="B339" s="203">
        <v>6</v>
      </c>
      <c r="C339" s="203" t="s">
        <v>537</v>
      </c>
      <c r="D339" s="203">
        <v>10</v>
      </c>
      <c r="E339" s="203" t="s">
        <v>530</v>
      </c>
      <c r="F339" s="203" t="s">
        <v>536</v>
      </c>
    </row>
    <row r="340" spans="2:6" ht="21.75" thickBot="1" x14ac:dyDescent="0.4">
      <c r="B340" s="203">
        <v>7</v>
      </c>
      <c r="C340" s="203" t="s">
        <v>537</v>
      </c>
      <c r="D340" s="203">
        <v>10</v>
      </c>
      <c r="E340" s="203" t="s">
        <v>530</v>
      </c>
      <c r="F340" s="203" t="s">
        <v>536</v>
      </c>
    </row>
    <row r="341" spans="2:6" ht="21.75" thickBot="1" x14ac:dyDescent="0.4">
      <c r="B341" s="203">
        <v>8</v>
      </c>
      <c r="C341" s="203" t="s">
        <v>537</v>
      </c>
      <c r="D341" s="203">
        <v>10</v>
      </c>
      <c r="E341" s="203" t="s">
        <v>190</v>
      </c>
      <c r="F341" s="203" t="s">
        <v>536</v>
      </c>
    </row>
    <row r="342" spans="2:6" ht="21.75" thickBot="1" x14ac:dyDescent="0.4">
      <c r="B342" s="203">
        <v>9</v>
      </c>
      <c r="C342" s="203" t="s">
        <v>537</v>
      </c>
      <c r="D342" s="203">
        <v>10</v>
      </c>
      <c r="E342" s="203" t="s">
        <v>190</v>
      </c>
      <c r="F342" s="203" t="s">
        <v>536</v>
      </c>
    </row>
    <row r="343" spans="2:6" ht="21.75" thickBot="1" x14ac:dyDescent="0.4">
      <c r="B343" s="203">
        <v>10</v>
      </c>
      <c r="C343" s="203" t="s">
        <v>538</v>
      </c>
      <c r="D343" s="203">
        <v>10</v>
      </c>
      <c r="E343" s="203" t="s">
        <v>190</v>
      </c>
      <c r="F343" s="203" t="s">
        <v>536</v>
      </c>
    </row>
    <row r="344" spans="2:6" ht="21.75" thickBot="1" x14ac:dyDescent="0.4">
      <c r="B344" s="203">
        <v>11</v>
      </c>
      <c r="C344" s="203" t="s">
        <v>538</v>
      </c>
      <c r="D344" s="203">
        <v>10</v>
      </c>
      <c r="E344" s="203" t="s">
        <v>190</v>
      </c>
      <c r="F344" s="203" t="s">
        <v>536</v>
      </c>
    </row>
    <row r="345" spans="2:6" ht="21.75" thickBot="1" x14ac:dyDescent="0.4">
      <c r="B345" s="203">
        <v>12</v>
      </c>
      <c r="C345" s="203" t="s">
        <v>537</v>
      </c>
      <c r="D345" s="203">
        <v>10</v>
      </c>
      <c r="E345" s="203" t="s">
        <v>190</v>
      </c>
      <c r="F345" s="203" t="s">
        <v>536</v>
      </c>
    </row>
    <row r="346" spans="2:6" ht="21.75" thickBot="1" x14ac:dyDescent="0.4">
      <c r="B346" s="203">
        <v>13</v>
      </c>
      <c r="C346" s="203" t="s">
        <v>538</v>
      </c>
      <c r="D346" s="203">
        <v>10</v>
      </c>
      <c r="E346" s="203" t="s">
        <v>190</v>
      </c>
      <c r="F346" s="203" t="s">
        <v>536</v>
      </c>
    </row>
    <row r="347" spans="2:6" ht="21.75" thickBot="1" x14ac:dyDescent="0.4">
      <c r="B347" s="203">
        <v>14</v>
      </c>
      <c r="C347" s="203" t="s">
        <v>537</v>
      </c>
      <c r="D347" s="203">
        <v>15</v>
      </c>
      <c r="E347" s="203" t="s">
        <v>190</v>
      </c>
      <c r="F347" s="203" t="s">
        <v>536</v>
      </c>
    </row>
    <row r="348" spans="2:6" ht="21.75" thickBot="1" x14ac:dyDescent="0.4">
      <c r="B348" s="203">
        <v>15</v>
      </c>
      <c r="C348" s="203" t="s">
        <v>537</v>
      </c>
      <c r="D348" s="203">
        <v>25</v>
      </c>
      <c r="E348" s="203" t="s">
        <v>190</v>
      </c>
      <c r="F348" s="203" t="s">
        <v>536</v>
      </c>
    </row>
    <row r="349" spans="2:6" ht="21.75" thickBot="1" x14ac:dyDescent="0.4">
      <c r="B349" s="203">
        <v>16</v>
      </c>
      <c r="C349" s="203" t="s">
        <v>538</v>
      </c>
      <c r="D349" s="203">
        <v>10</v>
      </c>
      <c r="E349" s="203" t="s">
        <v>264</v>
      </c>
      <c r="F349" s="203" t="s">
        <v>536</v>
      </c>
    </row>
    <row r="350" spans="2:6" ht="21.75" thickBot="1" x14ac:dyDescent="0.4">
      <c r="B350" s="267" t="s">
        <v>398</v>
      </c>
      <c r="C350" s="267"/>
      <c r="D350" s="204">
        <v>190</v>
      </c>
      <c r="E350" s="267"/>
      <c r="F350" s="267"/>
    </row>
    <row r="352" spans="2:6" ht="21.75" thickBot="1" x14ac:dyDescent="0.4">
      <c r="B352" s="266" t="s">
        <v>539</v>
      </c>
      <c r="C352" s="266"/>
      <c r="D352" s="266"/>
      <c r="E352" s="266"/>
      <c r="F352" s="266"/>
    </row>
    <row r="353" spans="2:6" ht="21.75" thickBot="1" x14ac:dyDescent="0.4">
      <c r="B353" s="202" t="s">
        <v>161</v>
      </c>
      <c r="C353" s="202" t="s">
        <v>162</v>
      </c>
      <c r="D353" s="202" t="s">
        <v>163</v>
      </c>
      <c r="E353" s="202" t="s">
        <v>164</v>
      </c>
      <c r="F353" s="202" t="s">
        <v>165</v>
      </c>
    </row>
    <row r="354" spans="2:6" ht="21.75" thickBot="1" x14ac:dyDescent="0.4">
      <c r="B354" s="203">
        <v>1</v>
      </c>
      <c r="C354" s="203" t="s">
        <v>540</v>
      </c>
      <c r="D354" s="203">
        <v>365.97</v>
      </c>
      <c r="E354" s="203" t="s">
        <v>188</v>
      </c>
      <c r="F354" s="203" t="s">
        <v>541</v>
      </c>
    </row>
    <row r="355" spans="2:6" ht="21.75" thickBot="1" x14ac:dyDescent="0.4">
      <c r="B355" s="203">
        <v>2</v>
      </c>
      <c r="C355" s="203" t="s">
        <v>540</v>
      </c>
      <c r="D355" s="203">
        <v>1468</v>
      </c>
      <c r="E355" s="203" t="s">
        <v>189</v>
      </c>
      <c r="F355" s="203" t="s">
        <v>542</v>
      </c>
    </row>
    <row r="356" spans="2:6" ht="21.75" thickBot="1" x14ac:dyDescent="0.4">
      <c r="B356" s="267" t="s">
        <v>398</v>
      </c>
      <c r="C356" s="267"/>
      <c r="D356" s="204">
        <v>1833.97</v>
      </c>
      <c r="E356" s="267"/>
      <c r="F356" s="267"/>
    </row>
    <row r="358" spans="2:6" ht="21.75" thickBot="1" x14ac:dyDescent="0.4">
      <c r="B358" s="266" t="s">
        <v>543</v>
      </c>
      <c r="C358" s="266"/>
      <c r="D358" s="266"/>
      <c r="E358" s="266"/>
      <c r="F358" s="266"/>
    </row>
    <row r="359" spans="2:6" ht="21.75" thickBot="1" x14ac:dyDescent="0.4">
      <c r="B359" s="202" t="s">
        <v>161</v>
      </c>
      <c r="C359" s="202" t="s">
        <v>162</v>
      </c>
      <c r="D359" s="202" t="s">
        <v>163</v>
      </c>
      <c r="E359" s="202" t="s">
        <v>164</v>
      </c>
      <c r="F359" s="202" t="s">
        <v>165</v>
      </c>
    </row>
    <row r="360" spans="2:6" ht="21.75" thickBot="1" x14ac:dyDescent="0.4">
      <c r="B360" s="203">
        <v>1</v>
      </c>
      <c r="C360" s="203" t="s">
        <v>544</v>
      </c>
      <c r="D360" s="203">
        <v>15870</v>
      </c>
      <c r="E360" s="203" t="s">
        <v>182</v>
      </c>
      <c r="F360" s="203" t="s">
        <v>545</v>
      </c>
    </row>
    <row r="361" spans="2:6" ht="21.75" thickBot="1" x14ac:dyDescent="0.4">
      <c r="B361" s="203">
        <v>2</v>
      </c>
      <c r="C361" s="203" t="s">
        <v>544</v>
      </c>
      <c r="D361" s="203">
        <v>16350</v>
      </c>
      <c r="E361" s="203" t="s">
        <v>530</v>
      </c>
      <c r="F361" s="203" t="s">
        <v>545</v>
      </c>
    </row>
    <row r="362" spans="2:6" ht="21.75" thickBot="1" x14ac:dyDescent="0.4">
      <c r="B362" s="203">
        <v>3</v>
      </c>
      <c r="C362" s="203" t="s">
        <v>544</v>
      </c>
      <c r="D362" s="203">
        <v>15870</v>
      </c>
      <c r="E362" s="203" t="s">
        <v>189</v>
      </c>
      <c r="F362" s="203" t="s">
        <v>545</v>
      </c>
    </row>
    <row r="363" spans="2:6" ht="21.75" thickBot="1" x14ac:dyDescent="0.4">
      <c r="B363" s="267" t="s">
        <v>398</v>
      </c>
      <c r="C363" s="267"/>
      <c r="D363" s="204">
        <v>48090</v>
      </c>
      <c r="E363" s="267"/>
      <c r="F363" s="267"/>
    </row>
    <row r="365" spans="2:6" ht="21.75" thickBot="1" x14ac:dyDescent="0.4">
      <c r="B365" s="266" t="s">
        <v>546</v>
      </c>
      <c r="C365" s="266"/>
      <c r="D365" s="266"/>
      <c r="E365" s="266"/>
      <c r="F365" s="266"/>
    </row>
    <row r="366" spans="2:6" ht="21.75" thickBot="1" x14ac:dyDescent="0.4">
      <c r="B366" s="202" t="s">
        <v>161</v>
      </c>
      <c r="C366" s="202" t="s">
        <v>162</v>
      </c>
      <c r="D366" s="202" t="s">
        <v>163</v>
      </c>
      <c r="E366" s="202" t="s">
        <v>164</v>
      </c>
      <c r="F366" s="202" t="s">
        <v>165</v>
      </c>
    </row>
    <row r="367" spans="2:6" ht="21.75" thickBot="1" x14ac:dyDescent="0.4">
      <c r="B367" s="203">
        <v>1</v>
      </c>
      <c r="C367" s="203" t="s">
        <v>547</v>
      </c>
      <c r="D367" s="203">
        <v>613.6</v>
      </c>
      <c r="E367" s="203" t="s">
        <v>495</v>
      </c>
      <c r="F367" s="203" t="s">
        <v>498</v>
      </c>
    </row>
    <row r="368" spans="2:6" ht="21.75" thickBot="1" x14ac:dyDescent="0.4">
      <c r="B368" s="203">
        <v>2</v>
      </c>
      <c r="C368" s="203" t="s">
        <v>548</v>
      </c>
      <c r="D368" s="203">
        <v>590</v>
      </c>
      <c r="E368" s="203" t="s">
        <v>495</v>
      </c>
      <c r="F368" s="203" t="s">
        <v>496</v>
      </c>
    </row>
    <row r="369" spans="2:6" ht="21.75" thickBot="1" x14ac:dyDescent="0.4">
      <c r="B369" s="203">
        <v>3</v>
      </c>
      <c r="C369" s="203" t="s">
        <v>547</v>
      </c>
      <c r="D369" s="203">
        <v>613.6</v>
      </c>
      <c r="E369" s="203" t="s">
        <v>495</v>
      </c>
      <c r="F369" s="203" t="s">
        <v>498</v>
      </c>
    </row>
    <row r="370" spans="2:6" ht="21.75" thickBot="1" x14ac:dyDescent="0.4">
      <c r="B370" s="203">
        <v>4</v>
      </c>
      <c r="C370" s="203" t="s">
        <v>549</v>
      </c>
      <c r="D370" s="203">
        <v>290</v>
      </c>
      <c r="E370" s="203" t="s">
        <v>500</v>
      </c>
      <c r="F370" s="203" t="s">
        <v>550</v>
      </c>
    </row>
    <row r="371" spans="2:6" ht="21.75" thickBot="1" x14ac:dyDescent="0.4">
      <c r="B371" s="203">
        <v>5</v>
      </c>
      <c r="C371" s="203" t="s">
        <v>551</v>
      </c>
      <c r="D371" s="203">
        <v>1339</v>
      </c>
      <c r="E371" s="203" t="s">
        <v>221</v>
      </c>
      <c r="F371" s="203" t="s">
        <v>552</v>
      </c>
    </row>
    <row r="372" spans="2:6" ht="21.75" thickBot="1" x14ac:dyDescent="0.4">
      <c r="B372" s="203">
        <v>6</v>
      </c>
      <c r="C372" s="203" t="s">
        <v>549</v>
      </c>
      <c r="D372" s="203">
        <v>290</v>
      </c>
      <c r="E372" s="203" t="s">
        <v>239</v>
      </c>
      <c r="F372" s="203" t="s">
        <v>550</v>
      </c>
    </row>
    <row r="373" spans="2:6" ht="21.75" thickBot="1" x14ac:dyDescent="0.4">
      <c r="B373" s="203">
        <v>7</v>
      </c>
      <c r="C373" s="203" t="s">
        <v>548</v>
      </c>
      <c r="D373" s="203">
        <v>590</v>
      </c>
      <c r="E373" s="203" t="s">
        <v>504</v>
      </c>
      <c r="F373" s="203" t="s">
        <v>496</v>
      </c>
    </row>
    <row r="374" spans="2:6" ht="21.75" thickBot="1" x14ac:dyDescent="0.4">
      <c r="B374" s="203">
        <v>8</v>
      </c>
      <c r="C374" s="203" t="s">
        <v>553</v>
      </c>
      <c r="D374" s="203">
        <v>290</v>
      </c>
      <c r="E374" s="203" t="s">
        <v>189</v>
      </c>
      <c r="F374" s="203" t="s">
        <v>550</v>
      </c>
    </row>
    <row r="375" spans="2:6" ht="21.75" thickBot="1" x14ac:dyDescent="0.4">
      <c r="B375" s="203">
        <v>9</v>
      </c>
      <c r="C375" s="203" t="s">
        <v>548</v>
      </c>
      <c r="D375" s="203">
        <v>590</v>
      </c>
      <c r="E375" s="203" t="s">
        <v>189</v>
      </c>
      <c r="F375" s="203" t="s">
        <v>496</v>
      </c>
    </row>
    <row r="376" spans="2:6" ht="21.75" thickBot="1" x14ac:dyDescent="0.4">
      <c r="B376" s="267" t="s">
        <v>398</v>
      </c>
      <c r="C376" s="267"/>
      <c r="D376" s="204">
        <v>5206.2</v>
      </c>
      <c r="E376" s="267"/>
      <c r="F376" s="267"/>
    </row>
    <row r="379" spans="2:6" ht="21.75" thickBot="1" x14ac:dyDescent="0.4">
      <c r="B379" s="266" t="s">
        <v>554</v>
      </c>
      <c r="C379" s="266"/>
      <c r="D379" s="266"/>
      <c r="E379" s="266"/>
      <c r="F379" s="266"/>
    </row>
    <row r="380" spans="2:6" ht="21.75" thickBot="1" x14ac:dyDescent="0.4">
      <c r="B380" s="202" t="s">
        <v>161</v>
      </c>
      <c r="C380" s="202" t="s">
        <v>162</v>
      </c>
      <c r="D380" s="202" t="s">
        <v>163</v>
      </c>
      <c r="E380" s="202" t="s">
        <v>164</v>
      </c>
      <c r="F380" s="202" t="s">
        <v>165</v>
      </c>
    </row>
    <row r="381" spans="2:6" ht="21.75" thickBot="1" x14ac:dyDescent="0.4">
      <c r="B381" s="203">
        <v>1</v>
      </c>
      <c r="C381" s="203" t="s">
        <v>555</v>
      </c>
      <c r="D381" s="203">
        <v>160</v>
      </c>
      <c r="E381" s="203" t="s">
        <v>221</v>
      </c>
      <c r="F381" s="203" t="s">
        <v>556</v>
      </c>
    </row>
    <row r="382" spans="2:6" ht="21.75" thickBot="1" x14ac:dyDescent="0.4">
      <c r="B382" s="203">
        <v>2</v>
      </c>
      <c r="C382" s="203" t="s">
        <v>555</v>
      </c>
      <c r="D382" s="203">
        <v>160</v>
      </c>
      <c r="E382" s="203" t="s">
        <v>221</v>
      </c>
      <c r="F382" s="203" t="s">
        <v>556</v>
      </c>
    </row>
    <row r="383" spans="2:6" ht="21.75" thickBot="1" x14ac:dyDescent="0.4">
      <c r="B383" s="203">
        <v>3</v>
      </c>
      <c r="C383" s="203" t="s">
        <v>557</v>
      </c>
      <c r="D383" s="203">
        <v>160</v>
      </c>
      <c r="E383" s="203" t="s">
        <v>221</v>
      </c>
      <c r="F383" s="203" t="s">
        <v>556</v>
      </c>
    </row>
    <row r="384" spans="2:6" ht="21.75" thickBot="1" x14ac:dyDescent="0.4">
      <c r="B384" s="203">
        <v>4</v>
      </c>
      <c r="C384" s="203" t="s">
        <v>555</v>
      </c>
      <c r="D384" s="203">
        <v>160</v>
      </c>
      <c r="E384" s="203" t="s">
        <v>504</v>
      </c>
      <c r="F384" s="203" t="s">
        <v>556</v>
      </c>
    </row>
    <row r="385" spans="2:6" ht="21.75" thickBot="1" x14ac:dyDescent="0.4">
      <c r="B385" s="203">
        <v>5</v>
      </c>
      <c r="C385" s="203" t="s">
        <v>557</v>
      </c>
      <c r="D385" s="203">
        <v>160</v>
      </c>
      <c r="E385" s="203" t="s">
        <v>189</v>
      </c>
      <c r="F385" s="203" t="s">
        <v>556</v>
      </c>
    </row>
    <row r="386" spans="2:6" ht="21.75" thickBot="1" x14ac:dyDescent="0.4">
      <c r="B386" s="267" t="s">
        <v>398</v>
      </c>
      <c r="C386" s="267"/>
      <c r="D386" s="204">
        <v>800</v>
      </c>
      <c r="E386" s="267"/>
      <c r="F386" s="267"/>
    </row>
    <row r="389" spans="2:6" ht="21.75" thickBot="1" x14ac:dyDescent="0.4">
      <c r="B389" s="266" t="s">
        <v>558</v>
      </c>
      <c r="C389" s="266"/>
      <c r="D389" s="266"/>
      <c r="E389" s="266"/>
      <c r="F389" s="266"/>
    </row>
    <row r="390" spans="2:6" ht="21.75" thickBot="1" x14ac:dyDescent="0.4">
      <c r="B390" s="202" t="s">
        <v>161</v>
      </c>
      <c r="C390" s="202" t="s">
        <v>162</v>
      </c>
      <c r="D390" s="202" t="s">
        <v>163</v>
      </c>
      <c r="E390" s="202" t="s">
        <v>164</v>
      </c>
      <c r="F390" s="202" t="s">
        <v>165</v>
      </c>
    </row>
    <row r="391" spans="2:6" ht="21.75" thickBot="1" x14ac:dyDescent="0.4">
      <c r="B391" s="203">
        <v>1</v>
      </c>
      <c r="C391" s="203" t="s">
        <v>559</v>
      </c>
      <c r="D391" s="203">
        <v>995.92</v>
      </c>
      <c r="E391" s="203" t="s">
        <v>341</v>
      </c>
      <c r="F391" s="203" t="s">
        <v>560</v>
      </c>
    </row>
    <row r="392" spans="2:6" ht="21.75" thickBot="1" x14ac:dyDescent="0.4">
      <c r="B392" s="203">
        <v>2</v>
      </c>
      <c r="C392" s="203" t="s">
        <v>561</v>
      </c>
      <c r="D392" s="203">
        <v>995.92</v>
      </c>
      <c r="E392" s="203" t="s">
        <v>562</v>
      </c>
      <c r="F392" s="203" t="s">
        <v>560</v>
      </c>
    </row>
    <row r="393" spans="2:6" ht="21.75" thickBot="1" x14ac:dyDescent="0.4">
      <c r="B393" s="203">
        <v>3</v>
      </c>
      <c r="C393" s="203" t="s">
        <v>563</v>
      </c>
      <c r="D393" s="203">
        <v>995.92</v>
      </c>
      <c r="E393" s="203" t="s">
        <v>190</v>
      </c>
      <c r="F393" s="203" t="s">
        <v>560</v>
      </c>
    </row>
    <row r="394" spans="2:6" ht="21.75" thickBot="1" x14ac:dyDescent="0.4">
      <c r="B394" s="267" t="s">
        <v>398</v>
      </c>
      <c r="C394" s="267"/>
      <c r="D394" s="204">
        <v>2987.76</v>
      </c>
      <c r="E394" s="267"/>
      <c r="F394" s="267"/>
    </row>
    <row r="396" spans="2:6" ht="21.75" thickBot="1" x14ac:dyDescent="0.4">
      <c r="B396" s="266" t="s">
        <v>564</v>
      </c>
      <c r="C396" s="266"/>
      <c r="D396" s="266"/>
      <c r="E396" s="266"/>
      <c r="F396" s="266"/>
    </row>
    <row r="397" spans="2:6" ht="21.75" thickBot="1" x14ac:dyDescent="0.4">
      <c r="B397" s="202" t="s">
        <v>161</v>
      </c>
      <c r="C397" s="202" t="s">
        <v>162</v>
      </c>
      <c r="D397" s="202" t="s">
        <v>163</v>
      </c>
      <c r="E397" s="202" t="s">
        <v>164</v>
      </c>
      <c r="F397" s="202" t="s">
        <v>165</v>
      </c>
    </row>
    <row r="398" spans="2:6" ht="21.75" thickBot="1" x14ac:dyDescent="0.4">
      <c r="B398" s="203">
        <v>1</v>
      </c>
      <c r="C398" s="203" t="s">
        <v>565</v>
      </c>
      <c r="D398" s="203">
        <v>180</v>
      </c>
      <c r="E398" s="203" t="s">
        <v>209</v>
      </c>
      <c r="F398" s="203" t="s">
        <v>566</v>
      </c>
    </row>
    <row r="399" spans="2:6" ht="21.75" thickBot="1" x14ac:dyDescent="0.4">
      <c r="B399" s="203">
        <v>2</v>
      </c>
      <c r="C399" s="203" t="s">
        <v>565</v>
      </c>
      <c r="D399" s="203">
        <v>180</v>
      </c>
      <c r="E399" s="203" t="s">
        <v>209</v>
      </c>
      <c r="F399" s="203" t="s">
        <v>566</v>
      </c>
    </row>
    <row r="400" spans="2:6" ht="21.75" thickBot="1" x14ac:dyDescent="0.4">
      <c r="B400" s="203">
        <v>3</v>
      </c>
      <c r="C400" s="203" t="s">
        <v>114</v>
      </c>
      <c r="D400" s="203">
        <v>100</v>
      </c>
      <c r="E400" s="203" t="s">
        <v>567</v>
      </c>
      <c r="F400" s="203" t="s">
        <v>568</v>
      </c>
    </row>
    <row r="401" spans="2:6" ht="21.75" thickBot="1" x14ac:dyDescent="0.4">
      <c r="B401" s="203">
        <v>4</v>
      </c>
      <c r="C401" s="203" t="s">
        <v>569</v>
      </c>
      <c r="D401" s="203">
        <v>120</v>
      </c>
      <c r="E401" s="203" t="s">
        <v>248</v>
      </c>
      <c r="F401" s="203" t="s">
        <v>570</v>
      </c>
    </row>
    <row r="402" spans="2:6" ht="21.75" thickBot="1" x14ac:dyDescent="0.4">
      <c r="B402" s="203">
        <v>5</v>
      </c>
      <c r="C402" s="203" t="s">
        <v>565</v>
      </c>
      <c r="D402" s="203">
        <v>70.7</v>
      </c>
      <c r="E402" s="203" t="s">
        <v>190</v>
      </c>
      <c r="F402" s="203" t="s">
        <v>571</v>
      </c>
    </row>
    <row r="403" spans="2:6" ht="21.75" thickBot="1" x14ac:dyDescent="0.4">
      <c r="B403" s="203">
        <v>6</v>
      </c>
      <c r="C403" s="203" t="s">
        <v>565</v>
      </c>
      <c r="D403" s="203">
        <v>120</v>
      </c>
      <c r="E403" s="203" t="s">
        <v>190</v>
      </c>
      <c r="F403" s="203" t="s">
        <v>570</v>
      </c>
    </row>
    <row r="404" spans="2:6" ht="21.75" thickBot="1" x14ac:dyDescent="0.4">
      <c r="B404" s="203">
        <v>7</v>
      </c>
      <c r="C404" s="203" t="s">
        <v>565</v>
      </c>
      <c r="D404" s="203">
        <v>100</v>
      </c>
      <c r="E404" s="203" t="s">
        <v>190</v>
      </c>
      <c r="F404" s="203" t="s">
        <v>568</v>
      </c>
    </row>
    <row r="405" spans="2:6" ht="21.75" thickBot="1" x14ac:dyDescent="0.4">
      <c r="B405" s="203">
        <v>8</v>
      </c>
      <c r="C405" s="203" t="s">
        <v>565</v>
      </c>
      <c r="D405" s="203">
        <v>361.62</v>
      </c>
      <c r="E405" s="203" t="s">
        <v>190</v>
      </c>
      <c r="F405" s="203" t="s">
        <v>571</v>
      </c>
    </row>
    <row r="406" spans="2:6" ht="21.75" thickBot="1" x14ac:dyDescent="0.4">
      <c r="B406" s="203">
        <v>9</v>
      </c>
      <c r="C406" s="203" t="s">
        <v>565</v>
      </c>
      <c r="D406" s="203">
        <v>263.2</v>
      </c>
      <c r="E406" s="203" t="s">
        <v>256</v>
      </c>
      <c r="F406" s="203" t="s">
        <v>571</v>
      </c>
    </row>
    <row r="407" spans="2:6" ht="21.75" thickBot="1" x14ac:dyDescent="0.4">
      <c r="B407" s="267" t="s">
        <v>398</v>
      </c>
      <c r="C407" s="267"/>
      <c r="D407" s="204">
        <v>1495.52</v>
      </c>
      <c r="E407" s="267"/>
      <c r="F407" s="267"/>
    </row>
    <row r="409" spans="2:6" ht="21.75" thickBot="1" x14ac:dyDescent="0.4">
      <c r="B409" s="266" t="s">
        <v>345</v>
      </c>
      <c r="C409" s="266"/>
      <c r="D409" s="266"/>
      <c r="E409" s="266"/>
      <c r="F409" s="266"/>
    </row>
    <row r="410" spans="2:6" ht="21.75" thickBot="1" x14ac:dyDescent="0.4">
      <c r="B410" s="202" t="s">
        <v>161</v>
      </c>
      <c r="C410" s="202" t="s">
        <v>162</v>
      </c>
      <c r="D410" s="202" t="s">
        <v>163</v>
      </c>
      <c r="E410" s="202" t="s">
        <v>164</v>
      </c>
      <c r="F410" s="202" t="s">
        <v>165</v>
      </c>
    </row>
    <row r="411" spans="2:6" ht="21.75" thickBot="1" x14ac:dyDescent="0.4">
      <c r="B411" s="203">
        <v>1</v>
      </c>
      <c r="C411" s="203" t="s">
        <v>350</v>
      </c>
      <c r="D411" s="203">
        <v>418.4</v>
      </c>
      <c r="E411" s="203" t="s">
        <v>221</v>
      </c>
      <c r="F411" s="203" t="s">
        <v>351</v>
      </c>
    </row>
    <row r="412" spans="2:6" ht="21.75" thickBot="1" x14ac:dyDescent="0.4">
      <c r="B412" s="203">
        <v>2</v>
      </c>
      <c r="C412" s="203" t="s">
        <v>350</v>
      </c>
      <c r="D412" s="203">
        <v>412.2</v>
      </c>
      <c r="E412" s="203" t="s">
        <v>184</v>
      </c>
      <c r="F412" s="203" t="s">
        <v>351</v>
      </c>
    </row>
    <row r="413" spans="2:6" ht="42.75" thickBot="1" x14ac:dyDescent="0.4">
      <c r="B413" s="203">
        <v>3</v>
      </c>
      <c r="C413" s="209" t="s">
        <v>572</v>
      </c>
      <c r="D413" s="203">
        <v>327.39999999999998</v>
      </c>
      <c r="E413" s="203" t="s">
        <v>256</v>
      </c>
      <c r="F413" s="203" t="s">
        <v>349</v>
      </c>
    </row>
    <row r="414" spans="2:6" ht="21.75" thickBot="1" x14ac:dyDescent="0.4">
      <c r="B414" s="203">
        <v>4</v>
      </c>
      <c r="C414" s="203" t="s">
        <v>350</v>
      </c>
      <c r="D414" s="203">
        <v>416.9</v>
      </c>
      <c r="E414" s="203" t="s">
        <v>268</v>
      </c>
      <c r="F414" s="203" t="s">
        <v>351</v>
      </c>
    </row>
    <row r="415" spans="2:6" ht="21.75" thickBot="1" x14ac:dyDescent="0.4">
      <c r="B415" s="267" t="s">
        <v>398</v>
      </c>
      <c r="C415" s="267"/>
      <c r="D415" s="204">
        <v>1574.9</v>
      </c>
      <c r="E415" s="267"/>
      <c r="F415" s="267"/>
    </row>
    <row r="417" spans="2:6" ht="21.75" thickBot="1" x14ac:dyDescent="0.4">
      <c r="B417" s="266" t="s">
        <v>573</v>
      </c>
      <c r="C417" s="266"/>
      <c r="D417" s="266"/>
      <c r="E417" s="266"/>
      <c r="F417" s="266"/>
    </row>
    <row r="418" spans="2:6" ht="21.75" thickBot="1" x14ac:dyDescent="0.4">
      <c r="B418" s="202" t="s">
        <v>161</v>
      </c>
      <c r="C418" s="202" t="s">
        <v>162</v>
      </c>
      <c r="D418" s="202" t="s">
        <v>163</v>
      </c>
      <c r="E418" s="202" t="s">
        <v>164</v>
      </c>
      <c r="F418" s="202" t="s">
        <v>165</v>
      </c>
    </row>
    <row r="419" spans="2:6" ht="21.75" thickBot="1" x14ac:dyDescent="0.4">
      <c r="B419" s="203">
        <v>1</v>
      </c>
      <c r="C419" s="203" t="s">
        <v>574</v>
      </c>
      <c r="D419" s="203">
        <v>714</v>
      </c>
      <c r="E419" s="203" t="s">
        <v>286</v>
      </c>
      <c r="F419" s="203" t="s">
        <v>575</v>
      </c>
    </row>
    <row r="420" spans="2:6" ht="21.75" thickBot="1" x14ac:dyDescent="0.4">
      <c r="B420" s="267" t="s">
        <v>398</v>
      </c>
      <c r="C420" s="267"/>
      <c r="D420" s="204">
        <v>714</v>
      </c>
      <c r="E420" s="267"/>
      <c r="F420" s="267"/>
    </row>
  </sheetData>
  <mergeCells count="84">
    <mergeCell ref="B2:F2"/>
    <mergeCell ref="B3:F3"/>
    <mergeCell ref="B5:F5"/>
    <mergeCell ref="B7:F7"/>
    <mergeCell ref="B12:C12"/>
    <mergeCell ref="E12:F12"/>
    <mergeCell ref="B14:F14"/>
    <mergeCell ref="B20:C20"/>
    <mergeCell ref="E20:F20"/>
    <mergeCell ref="B22:F22"/>
    <mergeCell ref="B31:C31"/>
    <mergeCell ref="E31:F31"/>
    <mergeCell ref="B33:F33"/>
    <mergeCell ref="B107:C107"/>
    <mergeCell ref="E107:F107"/>
    <mergeCell ref="B109:F109"/>
    <mergeCell ref="B144:C144"/>
    <mergeCell ref="E144:F144"/>
    <mergeCell ref="B146:F146"/>
    <mergeCell ref="B166:C166"/>
    <mergeCell ref="E166:F166"/>
    <mergeCell ref="B168:F168"/>
    <mergeCell ref="B174:C174"/>
    <mergeCell ref="E174:F174"/>
    <mergeCell ref="B176:F176"/>
    <mergeCell ref="B182:C182"/>
    <mergeCell ref="E182:F182"/>
    <mergeCell ref="B184:F184"/>
    <mergeCell ref="B189:C189"/>
    <mergeCell ref="E189:F189"/>
    <mergeCell ref="B191:F191"/>
    <mergeCell ref="B195:C195"/>
    <mergeCell ref="E195:F195"/>
    <mergeCell ref="B197:F197"/>
    <mergeCell ref="B202:C202"/>
    <mergeCell ref="E202:F202"/>
    <mergeCell ref="B204:F204"/>
    <mergeCell ref="B207:C207"/>
    <mergeCell ref="E207:F207"/>
    <mergeCell ref="B209:F209"/>
    <mergeCell ref="B212:C212"/>
    <mergeCell ref="E212:F212"/>
    <mergeCell ref="B214:F214"/>
    <mergeCell ref="B242:C242"/>
    <mergeCell ref="E242:F242"/>
    <mergeCell ref="B244:F244"/>
    <mergeCell ref="B263:C263"/>
    <mergeCell ref="E263:F263"/>
    <mergeCell ref="B265:F265"/>
    <mergeCell ref="B271:C271"/>
    <mergeCell ref="E271:F271"/>
    <mergeCell ref="B273:F273"/>
    <mergeCell ref="B324:C324"/>
    <mergeCell ref="E324:F324"/>
    <mergeCell ref="B326:F326"/>
    <mergeCell ref="B330:C330"/>
    <mergeCell ref="E330:F330"/>
    <mergeCell ref="B332:F332"/>
    <mergeCell ref="B350:C350"/>
    <mergeCell ref="E350:F350"/>
    <mergeCell ref="B352:F352"/>
    <mergeCell ref="B356:C356"/>
    <mergeCell ref="E356:F356"/>
    <mergeCell ref="B358:F358"/>
    <mergeCell ref="B363:C363"/>
    <mergeCell ref="E363:F363"/>
    <mergeCell ref="B365:F365"/>
    <mergeCell ref="B376:C376"/>
    <mergeCell ref="E376:F376"/>
    <mergeCell ref="B379:F379"/>
    <mergeCell ref="B386:C386"/>
    <mergeCell ref="E386:F386"/>
    <mergeCell ref="B389:F389"/>
    <mergeCell ref="B394:C394"/>
    <mergeCell ref="E394:F394"/>
    <mergeCell ref="B396:F396"/>
    <mergeCell ref="B407:C407"/>
    <mergeCell ref="E407:F407"/>
    <mergeCell ref="B409:F409"/>
    <mergeCell ref="B415:C415"/>
    <mergeCell ref="E415:F415"/>
    <mergeCell ref="B417:F417"/>
    <mergeCell ref="B420:C420"/>
    <mergeCell ref="E420:F420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85"/>
  <sheetViews>
    <sheetView topLeftCell="A79" workbookViewId="0">
      <selection activeCell="C38" sqref="C38"/>
    </sheetView>
  </sheetViews>
  <sheetFormatPr defaultColWidth="8.85546875" defaultRowHeight="18.75" x14ac:dyDescent="0.3"/>
  <cols>
    <col min="1" max="1" width="8.85546875" style="192"/>
    <col min="2" max="2" width="3.7109375" style="192" bestFit="1" customWidth="1"/>
    <col min="3" max="3" width="63.140625" style="192" bestFit="1" customWidth="1"/>
    <col min="4" max="4" width="20.28515625" style="192" bestFit="1" customWidth="1"/>
    <col min="5" max="5" width="17" style="192" bestFit="1" customWidth="1"/>
    <col min="6" max="6" width="30.85546875" style="192" bestFit="1" customWidth="1"/>
    <col min="7" max="16384" width="8.85546875" style="192"/>
  </cols>
  <sheetData>
    <row r="1" spans="2:6" ht="19.5" thickBot="1" x14ac:dyDescent="0.35"/>
    <row r="2" spans="2:6" ht="19.5" thickBot="1" x14ac:dyDescent="0.35">
      <c r="B2" s="264" t="s">
        <v>157</v>
      </c>
      <c r="C2" s="264"/>
      <c r="D2" s="264"/>
      <c r="E2" s="264"/>
      <c r="F2" s="264"/>
    </row>
    <row r="3" spans="2:6" ht="19.5" thickBot="1" x14ac:dyDescent="0.35">
      <c r="B3" s="264" t="s">
        <v>158</v>
      </c>
      <c r="C3" s="264"/>
      <c r="D3" s="264"/>
      <c r="E3" s="264"/>
      <c r="F3" s="264"/>
    </row>
    <row r="5" spans="2:6" x14ac:dyDescent="0.3">
      <c r="B5" s="265" t="s">
        <v>576</v>
      </c>
      <c r="C5" s="265"/>
      <c r="D5" s="265"/>
      <c r="E5" s="265"/>
      <c r="F5" s="265"/>
    </row>
    <row r="7" spans="2:6" ht="19.5" thickBot="1" x14ac:dyDescent="0.35">
      <c r="B7" s="262" t="s">
        <v>160</v>
      </c>
      <c r="C7" s="262"/>
      <c r="D7" s="262"/>
      <c r="E7" s="262"/>
      <c r="F7" s="262"/>
    </row>
    <row r="8" spans="2:6" ht="19.5" thickBot="1" x14ac:dyDescent="0.35">
      <c r="B8" s="193" t="s">
        <v>161</v>
      </c>
      <c r="C8" s="193" t="s">
        <v>162</v>
      </c>
      <c r="D8" s="193" t="s">
        <v>163</v>
      </c>
      <c r="E8" s="193" t="s">
        <v>164</v>
      </c>
      <c r="F8" s="193" t="s">
        <v>165</v>
      </c>
    </row>
    <row r="9" spans="2:6" ht="19.5" thickBot="1" x14ac:dyDescent="0.35">
      <c r="B9" s="194">
        <v>1</v>
      </c>
      <c r="C9" s="194" t="s">
        <v>166</v>
      </c>
      <c r="D9" s="194">
        <v>66879.520000000004</v>
      </c>
      <c r="E9" s="194" t="s">
        <v>167</v>
      </c>
      <c r="F9" s="194" t="s">
        <v>577</v>
      </c>
    </row>
    <row r="10" spans="2:6" ht="19.5" thickBot="1" x14ac:dyDescent="0.35">
      <c r="B10" s="194">
        <v>2</v>
      </c>
      <c r="C10" s="194" t="s">
        <v>169</v>
      </c>
      <c r="D10" s="194">
        <v>62870.41</v>
      </c>
      <c r="E10" s="194" t="s">
        <v>170</v>
      </c>
      <c r="F10" s="194" t="s">
        <v>577</v>
      </c>
    </row>
    <row r="11" spans="2:6" ht="19.5" thickBot="1" x14ac:dyDescent="0.35">
      <c r="B11" s="194">
        <v>3</v>
      </c>
      <c r="C11" s="194" t="s">
        <v>171</v>
      </c>
      <c r="D11" s="194">
        <v>64903.02</v>
      </c>
      <c r="E11" s="194" t="s">
        <v>397</v>
      </c>
      <c r="F11" s="194" t="s">
        <v>577</v>
      </c>
    </row>
    <row r="12" spans="2:6" ht="19.5" thickBot="1" x14ac:dyDescent="0.35">
      <c r="B12" s="263"/>
      <c r="C12" s="263"/>
      <c r="D12" s="195">
        <v>194652.95</v>
      </c>
      <c r="E12" s="263"/>
      <c r="F12" s="263"/>
    </row>
    <row r="14" spans="2:6" ht="19.5" thickBot="1" x14ac:dyDescent="0.35">
      <c r="B14" s="262" t="s">
        <v>178</v>
      </c>
      <c r="C14" s="262"/>
      <c r="D14" s="262"/>
      <c r="E14" s="262"/>
      <c r="F14" s="262"/>
    </row>
    <row r="15" spans="2:6" ht="19.5" thickBot="1" x14ac:dyDescent="0.35">
      <c r="B15" s="193" t="s">
        <v>161</v>
      </c>
      <c r="C15" s="193" t="s">
        <v>162</v>
      </c>
      <c r="D15" s="193" t="s">
        <v>163</v>
      </c>
      <c r="E15" s="193" t="s">
        <v>164</v>
      </c>
      <c r="F15" s="193" t="s">
        <v>165</v>
      </c>
    </row>
    <row r="16" spans="2:6" ht="19.5" thickBot="1" x14ac:dyDescent="0.35">
      <c r="B16" s="194">
        <v>1</v>
      </c>
      <c r="C16" s="194" t="s">
        <v>578</v>
      </c>
      <c r="D16" s="194">
        <v>1681.59</v>
      </c>
      <c r="E16" s="194" t="s">
        <v>189</v>
      </c>
      <c r="F16" s="194" t="s">
        <v>185</v>
      </c>
    </row>
    <row r="17" spans="2:6" ht="19.5" thickBot="1" x14ac:dyDescent="0.35">
      <c r="B17" s="263"/>
      <c r="C17" s="263"/>
      <c r="D17" s="195">
        <v>1681.59</v>
      </c>
      <c r="E17" s="263"/>
      <c r="F17" s="263"/>
    </row>
    <row r="19" spans="2:6" ht="19.5" thickBot="1" x14ac:dyDescent="0.35">
      <c r="B19" s="262" t="s">
        <v>191</v>
      </c>
      <c r="C19" s="262"/>
      <c r="D19" s="262"/>
      <c r="E19" s="262"/>
      <c r="F19" s="262"/>
    </row>
    <row r="20" spans="2:6" ht="19.5" thickBot="1" x14ac:dyDescent="0.35">
      <c r="B20" s="193" t="s">
        <v>161</v>
      </c>
      <c r="C20" s="193" t="s">
        <v>162</v>
      </c>
      <c r="D20" s="193" t="s">
        <v>163</v>
      </c>
      <c r="E20" s="193" t="s">
        <v>164</v>
      </c>
      <c r="F20" s="193" t="s">
        <v>165</v>
      </c>
    </row>
    <row r="21" spans="2:6" ht="19.5" thickBot="1" x14ac:dyDescent="0.35">
      <c r="B21" s="194">
        <v>1</v>
      </c>
      <c r="C21" s="194" t="s">
        <v>196</v>
      </c>
      <c r="D21" s="194">
        <v>117</v>
      </c>
      <c r="E21" s="194" t="s">
        <v>200</v>
      </c>
      <c r="F21" s="194" t="s">
        <v>579</v>
      </c>
    </row>
    <row r="22" spans="2:6" ht="19.5" thickBot="1" x14ac:dyDescent="0.35">
      <c r="B22" s="194">
        <v>2</v>
      </c>
      <c r="C22" s="194" t="s">
        <v>196</v>
      </c>
      <c r="D22" s="194">
        <v>78</v>
      </c>
      <c r="E22" s="194" t="s">
        <v>236</v>
      </c>
      <c r="F22" s="194" t="s">
        <v>580</v>
      </c>
    </row>
    <row r="23" spans="2:6" ht="19.5" thickBot="1" x14ac:dyDescent="0.35">
      <c r="B23" s="194">
        <v>3</v>
      </c>
      <c r="C23" s="194" t="s">
        <v>196</v>
      </c>
      <c r="D23" s="194">
        <v>39</v>
      </c>
      <c r="E23" s="194" t="s">
        <v>170</v>
      </c>
      <c r="F23" s="194" t="s">
        <v>581</v>
      </c>
    </row>
    <row r="24" spans="2:6" ht="19.5" thickBot="1" x14ac:dyDescent="0.35">
      <c r="B24" s="194">
        <v>4</v>
      </c>
      <c r="C24" s="194" t="s">
        <v>196</v>
      </c>
      <c r="D24" s="194">
        <v>117</v>
      </c>
      <c r="E24" s="194" t="s">
        <v>170</v>
      </c>
      <c r="F24" s="194" t="s">
        <v>579</v>
      </c>
    </row>
    <row r="25" spans="2:6" ht="19.5" thickBot="1" x14ac:dyDescent="0.35">
      <c r="B25" s="194">
        <v>5</v>
      </c>
      <c r="C25" s="194" t="s">
        <v>196</v>
      </c>
      <c r="D25" s="194">
        <v>117</v>
      </c>
      <c r="E25" s="194" t="s">
        <v>170</v>
      </c>
      <c r="F25" s="194" t="s">
        <v>582</v>
      </c>
    </row>
    <row r="26" spans="2:6" ht="19.5" thickBot="1" x14ac:dyDescent="0.35">
      <c r="B26" s="194">
        <v>6</v>
      </c>
      <c r="C26" s="194" t="s">
        <v>196</v>
      </c>
      <c r="D26" s="194">
        <v>117</v>
      </c>
      <c r="E26" s="194" t="s">
        <v>170</v>
      </c>
      <c r="F26" s="194" t="s">
        <v>583</v>
      </c>
    </row>
    <row r="27" spans="2:6" ht="19.5" thickBot="1" x14ac:dyDescent="0.35">
      <c r="B27" s="194">
        <v>7</v>
      </c>
      <c r="C27" s="194" t="s">
        <v>196</v>
      </c>
      <c r="D27" s="194">
        <v>78</v>
      </c>
      <c r="E27" s="194" t="s">
        <v>189</v>
      </c>
      <c r="F27" s="194" t="s">
        <v>580</v>
      </c>
    </row>
    <row r="28" spans="2:6" ht="19.5" thickBot="1" x14ac:dyDescent="0.35">
      <c r="B28" s="194">
        <v>8</v>
      </c>
      <c r="C28" s="194" t="s">
        <v>196</v>
      </c>
      <c r="D28" s="194">
        <v>117</v>
      </c>
      <c r="E28" s="194" t="s">
        <v>189</v>
      </c>
      <c r="F28" s="194" t="s">
        <v>584</v>
      </c>
    </row>
    <row r="29" spans="2:6" ht="19.5" thickBot="1" x14ac:dyDescent="0.35">
      <c r="B29" s="194">
        <v>9</v>
      </c>
      <c r="C29" s="194" t="s">
        <v>196</v>
      </c>
      <c r="D29" s="194">
        <v>117</v>
      </c>
      <c r="E29" s="194" t="s">
        <v>189</v>
      </c>
      <c r="F29" s="194" t="s">
        <v>585</v>
      </c>
    </row>
    <row r="30" spans="2:6" ht="19.5" thickBot="1" x14ac:dyDescent="0.35">
      <c r="B30" s="194">
        <v>10</v>
      </c>
      <c r="C30" s="194" t="s">
        <v>196</v>
      </c>
      <c r="D30" s="194">
        <v>78</v>
      </c>
      <c r="E30" s="194" t="s">
        <v>256</v>
      </c>
      <c r="F30" s="194" t="s">
        <v>585</v>
      </c>
    </row>
    <row r="31" spans="2:6" ht="19.5" thickBot="1" x14ac:dyDescent="0.35">
      <c r="B31" s="194">
        <v>11</v>
      </c>
      <c r="C31" s="194" t="s">
        <v>196</v>
      </c>
      <c r="D31" s="194">
        <v>78</v>
      </c>
      <c r="E31" s="194" t="s">
        <v>256</v>
      </c>
      <c r="F31" s="194" t="s">
        <v>586</v>
      </c>
    </row>
    <row r="32" spans="2:6" ht="19.5" thickBot="1" x14ac:dyDescent="0.35">
      <c r="B32" s="194">
        <v>12</v>
      </c>
      <c r="C32" s="194" t="s">
        <v>196</v>
      </c>
      <c r="D32" s="194">
        <v>117</v>
      </c>
      <c r="E32" s="194" t="s">
        <v>256</v>
      </c>
      <c r="F32" s="194" t="s">
        <v>587</v>
      </c>
    </row>
    <row r="33" spans="2:6" ht="19.5" thickBot="1" x14ac:dyDescent="0.35">
      <c r="B33" s="194">
        <v>13</v>
      </c>
      <c r="C33" s="194" t="s">
        <v>208</v>
      </c>
      <c r="D33" s="194">
        <v>462</v>
      </c>
      <c r="E33" s="194" t="s">
        <v>256</v>
      </c>
      <c r="F33" s="194" t="s">
        <v>588</v>
      </c>
    </row>
    <row r="34" spans="2:6" ht="19.5" thickBot="1" x14ac:dyDescent="0.35">
      <c r="B34" s="194">
        <v>14</v>
      </c>
      <c r="C34" s="194" t="s">
        <v>196</v>
      </c>
      <c r="D34" s="194">
        <v>78</v>
      </c>
      <c r="E34" s="194" t="s">
        <v>264</v>
      </c>
      <c r="F34" s="194" t="s">
        <v>589</v>
      </c>
    </row>
    <row r="35" spans="2:6" ht="19.5" thickBot="1" x14ac:dyDescent="0.35">
      <c r="B35" s="194">
        <v>15</v>
      </c>
      <c r="C35" s="194" t="s">
        <v>196</v>
      </c>
      <c r="D35" s="194">
        <v>39</v>
      </c>
      <c r="E35" s="194" t="s">
        <v>264</v>
      </c>
      <c r="F35" s="194" t="s">
        <v>581</v>
      </c>
    </row>
    <row r="36" spans="2:6" ht="19.5" thickBot="1" x14ac:dyDescent="0.35">
      <c r="B36" s="194">
        <v>16</v>
      </c>
      <c r="C36" s="194" t="s">
        <v>196</v>
      </c>
      <c r="D36" s="194">
        <v>117</v>
      </c>
      <c r="E36" s="194" t="s">
        <v>264</v>
      </c>
      <c r="F36" s="194" t="s">
        <v>581</v>
      </c>
    </row>
    <row r="37" spans="2:6" ht="19.5" thickBot="1" x14ac:dyDescent="0.35">
      <c r="B37" s="194">
        <v>17</v>
      </c>
      <c r="C37" s="194" t="s">
        <v>196</v>
      </c>
      <c r="D37" s="194">
        <v>117</v>
      </c>
      <c r="E37" s="194" t="s">
        <v>264</v>
      </c>
      <c r="F37" s="194" t="s">
        <v>586</v>
      </c>
    </row>
    <row r="38" spans="2:6" ht="19.5" thickBot="1" x14ac:dyDescent="0.35">
      <c r="B38" s="194">
        <v>18</v>
      </c>
      <c r="C38" s="194" t="s">
        <v>263</v>
      </c>
      <c r="D38" s="194">
        <v>39</v>
      </c>
      <c r="E38" s="194" t="s">
        <v>264</v>
      </c>
      <c r="F38" s="194" t="s">
        <v>590</v>
      </c>
    </row>
    <row r="39" spans="2:6" ht="19.5" thickBot="1" x14ac:dyDescent="0.35">
      <c r="B39" s="194">
        <v>19</v>
      </c>
      <c r="C39" s="194" t="s">
        <v>196</v>
      </c>
      <c r="D39" s="194">
        <v>117</v>
      </c>
      <c r="E39" s="194" t="s">
        <v>264</v>
      </c>
      <c r="F39" s="194" t="s">
        <v>590</v>
      </c>
    </row>
    <row r="40" spans="2:6" ht="19.5" thickBot="1" x14ac:dyDescent="0.35">
      <c r="B40" s="194">
        <v>20</v>
      </c>
      <c r="C40" s="194" t="s">
        <v>196</v>
      </c>
      <c r="D40" s="194">
        <v>78</v>
      </c>
      <c r="E40" s="194" t="s">
        <v>264</v>
      </c>
      <c r="F40" s="194" t="s">
        <v>588</v>
      </c>
    </row>
    <row r="41" spans="2:6" ht="19.5" thickBot="1" x14ac:dyDescent="0.35">
      <c r="B41" s="194">
        <v>21</v>
      </c>
      <c r="C41" s="194" t="s">
        <v>196</v>
      </c>
      <c r="D41" s="194">
        <v>78</v>
      </c>
      <c r="E41" s="194" t="s">
        <v>264</v>
      </c>
      <c r="F41" s="194" t="s">
        <v>591</v>
      </c>
    </row>
    <row r="42" spans="2:6" ht="19.5" thickBot="1" x14ac:dyDescent="0.35">
      <c r="B42" s="194">
        <v>22</v>
      </c>
      <c r="C42" s="194" t="s">
        <v>220</v>
      </c>
      <c r="D42" s="194">
        <v>240</v>
      </c>
      <c r="E42" s="194" t="s">
        <v>337</v>
      </c>
      <c r="F42" s="194" t="s">
        <v>592</v>
      </c>
    </row>
    <row r="43" spans="2:6" ht="19.5" thickBot="1" x14ac:dyDescent="0.35">
      <c r="B43" s="194">
        <v>23</v>
      </c>
      <c r="C43" s="194" t="s">
        <v>196</v>
      </c>
      <c r="D43" s="194">
        <v>78</v>
      </c>
      <c r="E43" s="194" t="s">
        <v>337</v>
      </c>
      <c r="F43" s="194" t="s">
        <v>593</v>
      </c>
    </row>
    <row r="44" spans="2:6" ht="19.5" thickBot="1" x14ac:dyDescent="0.35">
      <c r="B44" s="263"/>
      <c r="C44" s="263"/>
      <c r="D44" s="195">
        <v>2613</v>
      </c>
      <c r="E44" s="263"/>
      <c r="F44" s="263"/>
    </row>
    <row r="46" spans="2:6" ht="19.5" thickBot="1" x14ac:dyDescent="0.35">
      <c r="B46" s="262" t="s">
        <v>283</v>
      </c>
      <c r="C46" s="262"/>
      <c r="D46" s="262"/>
      <c r="E46" s="262"/>
      <c r="F46" s="262"/>
    </row>
    <row r="47" spans="2:6" ht="19.5" thickBot="1" x14ac:dyDescent="0.35">
      <c r="B47" s="193" t="s">
        <v>161</v>
      </c>
      <c r="C47" s="193" t="s">
        <v>162</v>
      </c>
      <c r="D47" s="193" t="s">
        <v>163</v>
      </c>
      <c r="E47" s="193" t="s">
        <v>164</v>
      </c>
      <c r="F47" s="193" t="s">
        <v>165</v>
      </c>
    </row>
    <row r="48" spans="2:6" ht="19.5" thickBot="1" x14ac:dyDescent="0.35">
      <c r="B48" s="194">
        <v>1</v>
      </c>
      <c r="C48" s="194" t="s">
        <v>290</v>
      </c>
      <c r="D48" s="194">
        <v>50</v>
      </c>
      <c r="E48" s="194" t="s">
        <v>236</v>
      </c>
      <c r="F48" s="194" t="s">
        <v>580</v>
      </c>
    </row>
    <row r="49" spans="2:6" ht="19.5" thickBot="1" x14ac:dyDescent="0.35">
      <c r="B49" s="194">
        <v>2</v>
      </c>
      <c r="C49" s="194" t="s">
        <v>464</v>
      </c>
      <c r="D49" s="194">
        <v>180</v>
      </c>
      <c r="E49" s="194" t="s">
        <v>170</v>
      </c>
      <c r="F49" s="194" t="s">
        <v>582</v>
      </c>
    </row>
    <row r="50" spans="2:6" ht="19.5" thickBot="1" x14ac:dyDescent="0.35">
      <c r="B50" s="194">
        <v>3</v>
      </c>
      <c r="C50" s="194" t="s">
        <v>290</v>
      </c>
      <c r="D50" s="194">
        <v>180</v>
      </c>
      <c r="E50" s="194" t="s">
        <v>170</v>
      </c>
      <c r="F50" s="194" t="s">
        <v>583</v>
      </c>
    </row>
    <row r="51" spans="2:6" ht="19.5" thickBot="1" x14ac:dyDescent="0.35">
      <c r="B51" s="194">
        <v>4</v>
      </c>
      <c r="C51" s="194" t="s">
        <v>290</v>
      </c>
      <c r="D51" s="194">
        <v>180</v>
      </c>
      <c r="E51" s="194" t="s">
        <v>170</v>
      </c>
      <c r="F51" s="194" t="s">
        <v>579</v>
      </c>
    </row>
    <row r="52" spans="2:6" ht="19.5" thickBot="1" x14ac:dyDescent="0.35">
      <c r="B52" s="194">
        <v>5</v>
      </c>
      <c r="C52" s="194" t="s">
        <v>290</v>
      </c>
      <c r="D52" s="194">
        <v>50</v>
      </c>
      <c r="E52" s="194" t="s">
        <v>189</v>
      </c>
      <c r="F52" s="194" t="s">
        <v>580</v>
      </c>
    </row>
    <row r="53" spans="2:6" ht="19.5" thickBot="1" x14ac:dyDescent="0.35">
      <c r="B53" s="194">
        <v>6</v>
      </c>
      <c r="C53" s="194" t="s">
        <v>290</v>
      </c>
      <c r="D53" s="194">
        <v>50</v>
      </c>
      <c r="E53" s="194" t="s">
        <v>256</v>
      </c>
      <c r="F53" s="194" t="s">
        <v>586</v>
      </c>
    </row>
    <row r="54" spans="2:6" ht="19.5" thickBot="1" x14ac:dyDescent="0.35">
      <c r="B54" s="194">
        <v>7</v>
      </c>
      <c r="C54" s="194" t="s">
        <v>594</v>
      </c>
      <c r="D54" s="194">
        <v>589.84</v>
      </c>
      <c r="E54" s="194" t="s">
        <v>256</v>
      </c>
      <c r="F54" s="194" t="s">
        <v>588</v>
      </c>
    </row>
    <row r="55" spans="2:6" ht="19.5" thickBot="1" x14ac:dyDescent="0.35">
      <c r="B55" s="194">
        <v>8</v>
      </c>
      <c r="C55" s="194" t="s">
        <v>290</v>
      </c>
      <c r="D55" s="194">
        <v>50</v>
      </c>
      <c r="E55" s="194" t="s">
        <v>256</v>
      </c>
      <c r="F55" s="194" t="s">
        <v>585</v>
      </c>
    </row>
    <row r="56" spans="2:6" ht="19.5" thickBot="1" x14ac:dyDescent="0.35">
      <c r="B56" s="194">
        <v>9</v>
      </c>
      <c r="C56" s="194" t="s">
        <v>290</v>
      </c>
      <c r="D56" s="194">
        <v>82</v>
      </c>
      <c r="E56" s="194" t="s">
        <v>256</v>
      </c>
      <c r="F56" s="194" t="s">
        <v>587</v>
      </c>
    </row>
    <row r="57" spans="2:6" ht="19.5" thickBot="1" x14ac:dyDescent="0.35">
      <c r="B57" s="263"/>
      <c r="C57" s="263"/>
      <c r="D57" s="195">
        <v>1411.84</v>
      </c>
      <c r="E57" s="263"/>
      <c r="F57" s="263"/>
    </row>
    <row r="59" spans="2:6" ht="19.5" thickBot="1" x14ac:dyDescent="0.35">
      <c r="B59" s="262" t="s">
        <v>306</v>
      </c>
      <c r="C59" s="262"/>
      <c r="D59" s="262"/>
      <c r="E59" s="262"/>
      <c r="F59" s="262"/>
    </row>
    <row r="60" spans="2:6" ht="19.5" thickBot="1" x14ac:dyDescent="0.35">
      <c r="B60" s="193" t="s">
        <v>161</v>
      </c>
      <c r="C60" s="193" t="s">
        <v>162</v>
      </c>
      <c r="D60" s="193" t="s">
        <v>163</v>
      </c>
      <c r="E60" s="193" t="s">
        <v>164</v>
      </c>
      <c r="F60" s="193" t="s">
        <v>165</v>
      </c>
    </row>
    <row r="61" spans="2:6" ht="19.5" thickBot="1" x14ac:dyDescent="0.35">
      <c r="B61" s="194">
        <v>1</v>
      </c>
      <c r="C61" s="194" t="s">
        <v>469</v>
      </c>
      <c r="D61" s="194">
        <v>49.82</v>
      </c>
      <c r="E61" s="194" t="s">
        <v>200</v>
      </c>
      <c r="F61" s="194" t="s">
        <v>579</v>
      </c>
    </row>
    <row r="62" spans="2:6" ht="19.5" thickBot="1" x14ac:dyDescent="0.35">
      <c r="B62" s="194">
        <v>2</v>
      </c>
      <c r="C62" s="194" t="s">
        <v>470</v>
      </c>
      <c r="D62" s="194">
        <v>12.56</v>
      </c>
      <c r="E62" s="194" t="s">
        <v>236</v>
      </c>
      <c r="F62" s="194" t="s">
        <v>580</v>
      </c>
    </row>
    <row r="63" spans="2:6" ht="19.5" thickBot="1" x14ac:dyDescent="0.35">
      <c r="B63" s="194">
        <v>3</v>
      </c>
      <c r="C63" s="194" t="s">
        <v>467</v>
      </c>
      <c r="D63" s="194">
        <v>10</v>
      </c>
      <c r="E63" s="194" t="s">
        <v>170</v>
      </c>
      <c r="F63" s="194" t="s">
        <v>579</v>
      </c>
    </row>
    <row r="64" spans="2:6" ht="19.5" thickBot="1" x14ac:dyDescent="0.35">
      <c r="B64" s="194">
        <v>4</v>
      </c>
      <c r="C64" s="194" t="s">
        <v>467</v>
      </c>
      <c r="D64" s="194">
        <v>100</v>
      </c>
      <c r="E64" s="194" t="s">
        <v>189</v>
      </c>
      <c r="F64" s="194" t="s">
        <v>585</v>
      </c>
    </row>
    <row r="65" spans="2:6" ht="19.5" thickBot="1" x14ac:dyDescent="0.35">
      <c r="B65" s="194">
        <v>5</v>
      </c>
      <c r="C65" s="194" t="s">
        <v>467</v>
      </c>
      <c r="D65" s="194">
        <v>10</v>
      </c>
      <c r="E65" s="194" t="s">
        <v>189</v>
      </c>
      <c r="F65" s="194" t="s">
        <v>580</v>
      </c>
    </row>
    <row r="66" spans="2:6" ht="19.5" thickBot="1" x14ac:dyDescent="0.35">
      <c r="B66" s="194">
        <v>6</v>
      </c>
      <c r="C66" s="194" t="s">
        <v>467</v>
      </c>
      <c r="D66" s="194">
        <v>20</v>
      </c>
      <c r="E66" s="194" t="s">
        <v>189</v>
      </c>
      <c r="F66" s="194" t="s">
        <v>584</v>
      </c>
    </row>
    <row r="67" spans="2:6" ht="19.5" thickBot="1" x14ac:dyDescent="0.35">
      <c r="B67" s="194">
        <v>7</v>
      </c>
      <c r="C67" s="194" t="s">
        <v>467</v>
      </c>
      <c r="D67" s="194">
        <v>14.02</v>
      </c>
      <c r="E67" s="194" t="s">
        <v>256</v>
      </c>
      <c r="F67" s="194" t="s">
        <v>585</v>
      </c>
    </row>
    <row r="68" spans="2:6" ht="19.5" thickBot="1" x14ac:dyDescent="0.35">
      <c r="B68" s="263"/>
      <c r="C68" s="263"/>
      <c r="D68" s="195">
        <v>216.4</v>
      </c>
      <c r="E68" s="263"/>
      <c r="F68" s="263"/>
    </row>
    <row r="70" spans="2:6" ht="19.5" thickBot="1" x14ac:dyDescent="0.35">
      <c r="B70" s="262" t="s">
        <v>318</v>
      </c>
      <c r="C70" s="262"/>
      <c r="D70" s="262"/>
      <c r="E70" s="262"/>
      <c r="F70" s="262"/>
    </row>
    <row r="71" spans="2:6" ht="19.5" thickBot="1" x14ac:dyDescent="0.35">
      <c r="B71" s="193" t="s">
        <v>161</v>
      </c>
      <c r="C71" s="193" t="s">
        <v>162</v>
      </c>
      <c r="D71" s="193" t="s">
        <v>163</v>
      </c>
      <c r="E71" s="193" t="s">
        <v>164</v>
      </c>
      <c r="F71" s="193" t="s">
        <v>165</v>
      </c>
    </row>
    <row r="72" spans="2:6" ht="19.5" thickBot="1" x14ac:dyDescent="0.35">
      <c r="B72" s="194">
        <v>1</v>
      </c>
      <c r="C72" s="194" t="s">
        <v>595</v>
      </c>
      <c r="D72" s="194">
        <v>309.95</v>
      </c>
      <c r="E72" s="194" t="s">
        <v>596</v>
      </c>
      <c r="F72" s="194" t="s">
        <v>320</v>
      </c>
    </row>
    <row r="73" spans="2:6" ht="19.5" thickBot="1" x14ac:dyDescent="0.35">
      <c r="B73" s="263"/>
      <c r="C73" s="263"/>
      <c r="D73" s="195">
        <v>309.95</v>
      </c>
      <c r="E73" s="263"/>
      <c r="F73" s="263"/>
    </row>
    <row r="75" spans="2:6" ht="19.5" thickBot="1" x14ac:dyDescent="0.35">
      <c r="B75" s="262" t="s">
        <v>323</v>
      </c>
      <c r="C75" s="262"/>
      <c r="D75" s="262"/>
      <c r="E75" s="262"/>
      <c r="F75" s="262"/>
    </row>
    <row r="76" spans="2:6" ht="19.5" thickBot="1" x14ac:dyDescent="0.35">
      <c r="B76" s="193" t="s">
        <v>161</v>
      </c>
      <c r="C76" s="193" t="s">
        <v>162</v>
      </c>
      <c r="D76" s="193" t="s">
        <v>163</v>
      </c>
      <c r="E76" s="193" t="s">
        <v>164</v>
      </c>
      <c r="F76" s="193" t="s">
        <v>165</v>
      </c>
    </row>
    <row r="77" spans="2:6" ht="19.5" thickBot="1" x14ac:dyDescent="0.35">
      <c r="B77" s="194">
        <v>1</v>
      </c>
      <c r="C77" s="194" t="s">
        <v>502</v>
      </c>
      <c r="D77" s="194">
        <v>72</v>
      </c>
      <c r="E77" s="194" t="s">
        <v>355</v>
      </c>
      <c r="F77" s="194" t="s">
        <v>532</v>
      </c>
    </row>
    <row r="78" spans="2:6" ht="19.5" thickBot="1" x14ac:dyDescent="0.35">
      <c r="B78" s="263"/>
      <c r="C78" s="263"/>
      <c r="D78" s="195">
        <v>72</v>
      </c>
      <c r="E78" s="263"/>
      <c r="F78" s="263"/>
    </row>
    <row r="80" spans="2:6" ht="19.5" thickBot="1" x14ac:dyDescent="0.35">
      <c r="B80" s="262" t="s">
        <v>345</v>
      </c>
      <c r="C80" s="262"/>
      <c r="D80" s="262"/>
      <c r="E80" s="262"/>
      <c r="F80" s="262"/>
    </row>
    <row r="81" spans="2:6" ht="19.5" thickBot="1" x14ac:dyDescent="0.35">
      <c r="B81" s="193" t="s">
        <v>161</v>
      </c>
      <c r="C81" s="193" t="s">
        <v>162</v>
      </c>
      <c r="D81" s="193" t="s">
        <v>163</v>
      </c>
      <c r="E81" s="193" t="s">
        <v>164</v>
      </c>
      <c r="F81" s="193" t="s">
        <v>165</v>
      </c>
    </row>
    <row r="82" spans="2:6" ht="19.5" thickBot="1" x14ac:dyDescent="0.35">
      <c r="B82" s="194">
        <v>1</v>
      </c>
      <c r="C82" s="194" t="s">
        <v>350</v>
      </c>
      <c r="D82" s="194">
        <v>461.2</v>
      </c>
      <c r="E82" s="194" t="s">
        <v>221</v>
      </c>
      <c r="F82" s="194" t="s">
        <v>351</v>
      </c>
    </row>
    <row r="83" spans="2:6" ht="19.5" thickBot="1" x14ac:dyDescent="0.35">
      <c r="B83" s="194">
        <v>2</v>
      </c>
      <c r="C83" s="194" t="s">
        <v>350</v>
      </c>
      <c r="D83" s="194">
        <v>479.6</v>
      </c>
      <c r="E83" s="194" t="s">
        <v>184</v>
      </c>
      <c r="F83" s="194" t="s">
        <v>351</v>
      </c>
    </row>
    <row r="84" spans="2:6" ht="19.5" thickBot="1" x14ac:dyDescent="0.35">
      <c r="B84" s="194">
        <v>3</v>
      </c>
      <c r="C84" s="194" t="s">
        <v>350</v>
      </c>
      <c r="D84" s="194">
        <v>495</v>
      </c>
      <c r="E84" s="194" t="s">
        <v>268</v>
      </c>
      <c r="F84" s="194" t="s">
        <v>351</v>
      </c>
    </row>
    <row r="85" spans="2:6" ht="19.5" thickBot="1" x14ac:dyDescent="0.35">
      <c r="B85" s="263"/>
      <c r="C85" s="263"/>
      <c r="D85" s="195">
        <v>1435.8</v>
      </c>
      <c r="E85" s="263"/>
      <c r="F85" s="263"/>
    </row>
  </sheetData>
  <mergeCells count="27">
    <mergeCell ref="B2:F2"/>
    <mergeCell ref="B3:F3"/>
    <mergeCell ref="B5:F5"/>
    <mergeCell ref="B7:F7"/>
    <mergeCell ref="B12:C12"/>
    <mergeCell ref="E12:F12"/>
    <mergeCell ref="B14:F14"/>
    <mergeCell ref="B17:C17"/>
    <mergeCell ref="E17:F17"/>
    <mergeCell ref="B19:F19"/>
    <mergeCell ref="B44:C44"/>
    <mergeCell ref="E44:F44"/>
    <mergeCell ref="B46:F46"/>
    <mergeCell ref="B57:C57"/>
    <mergeCell ref="E57:F57"/>
    <mergeCell ref="B59:F59"/>
    <mergeCell ref="B68:C68"/>
    <mergeCell ref="E68:F68"/>
    <mergeCell ref="B80:F80"/>
    <mergeCell ref="B85:C85"/>
    <mergeCell ref="E85:F85"/>
    <mergeCell ref="B70:F70"/>
    <mergeCell ref="B73:C73"/>
    <mergeCell ref="E73:F73"/>
    <mergeCell ref="B75:F75"/>
    <mergeCell ref="B78:C78"/>
    <mergeCell ref="E78:F7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Vendime dhe Rekomandime</vt:lpstr>
      <vt:lpstr>R. financiar 2022</vt:lpstr>
      <vt:lpstr>Tab. e buxhetit</vt:lpstr>
      <vt:lpstr>Mallrat</vt:lpstr>
      <vt:lpstr>Kapitalet</vt:lpstr>
      <vt:lpstr>Subvencionet dhe pagat</vt:lpstr>
      <vt:lpstr>Deputet</vt:lpstr>
      <vt:lpstr>Administrate</vt:lpstr>
      <vt:lpstr>Stafi politik</vt:lpstr>
      <vt:lpstr>Sheet1</vt:lpstr>
      <vt:lpstr>'R. financiar 2022'!Print_Area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2023-03-09T13:26:08Z</dcterms:modified>
</cp:coreProperties>
</file>