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firstSheet="1" activeTab="8"/>
  </bookViews>
  <sheets>
    <sheet name="Vendimet dhe rekomandimet" sheetId="11" r:id="rId1"/>
    <sheet name="Buxheti" sheetId="1" r:id="rId2"/>
    <sheet name="Tab.e buxhetit" sheetId="7" r:id="rId3"/>
    <sheet name="Mallrat" sheetId="8" r:id="rId4"/>
    <sheet name="Kapitalet" sheetId="9" r:id="rId5"/>
    <sheet name="Subvencionet dhe pagat" sheetId="10" r:id="rId6"/>
    <sheet name="Deputet" sheetId="12" r:id="rId7"/>
    <sheet name="Administrata" sheetId="13" r:id="rId8"/>
    <sheet name="15800" sheetId="14" r:id="rId9"/>
  </sheets>
  <definedNames>
    <definedName name="_xlnm.Print_Area" localSheetId="1">Buxheti!$A$1:$Q$106</definedName>
  </definedNames>
  <calcPr calcId="125725"/>
</workbook>
</file>

<file path=xl/calcChain.xml><?xml version="1.0" encoding="utf-8"?>
<calcChain xmlns="http://schemas.openxmlformats.org/spreadsheetml/2006/main">
  <c r="E64" i="14"/>
  <c r="E63"/>
  <c r="E62"/>
  <c r="G319" i="13"/>
  <c r="G316"/>
  <c r="E135"/>
  <c r="G318" s="1"/>
  <c r="E119"/>
  <c r="G317" s="1"/>
  <c r="E241" i="12"/>
  <c r="E240"/>
  <c r="E238"/>
  <c r="E29" i="10"/>
  <c r="F29" s="1"/>
  <c r="D29"/>
  <c r="C29"/>
  <c r="B29"/>
  <c r="F28"/>
  <c r="F27"/>
  <c r="F26"/>
  <c r="H8"/>
  <c r="E8"/>
  <c r="E7" s="1"/>
  <c r="H7"/>
  <c r="F7"/>
  <c r="D7"/>
  <c r="D5" s="1"/>
  <c r="E5" s="1"/>
  <c r="C7"/>
  <c r="G5"/>
  <c r="F5"/>
  <c r="J16" i="9"/>
  <c r="E9"/>
  <c r="E7" s="1"/>
  <c r="J7"/>
  <c r="I7"/>
  <c r="H7"/>
  <c r="F7"/>
  <c r="H100" i="8"/>
  <c r="E100"/>
  <c r="G99"/>
  <c r="F99"/>
  <c r="E99"/>
  <c r="D99"/>
  <c r="C99"/>
  <c r="H96"/>
  <c r="E96"/>
  <c r="H94"/>
  <c r="E94"/>
  <c r="G93"/>
  <c r="H93" s="1"/>
  <c r="F93"/>
  <c r="D93"/>
  <c r="E93" s="1"/>
  <c r="C93"/>
  <c r="H90"/>
  <c r="E90"/>
  <c r="H89"/>
  <c r="E89"/>
  <c r="H88"/>
  <c r="E88"/>
  <c r="H87"/>
  <c r="E87"/>
  <c r="G86"/>
  <c r="H86" s="1"/>
  <c r="F86"/>
  <c r="D86"/>
  <c r="C86"/>
  <c r="H83"/>
  <c r="H82"/>
  <c r="H81"/>
  <c r="E81"/>
  <c r="H80"/>
  <c r="G80"/>
  <c r="F80"/>
  <c r="D80"/>
  <c r="C80"/>
  <c r="G72"/>
  <c r="C72"/>
  <c r="H69"/>
  <c r="H68"/>
  <c r="E68"/>
  <c r="E63"/>
  <c r="G61"/>
  <c r="H61" s="1"/>
  <c r="F61"/>
  <c r="D61"/>
  <c r="E61" s="1"/>
  <c r="H49"/>
  <c r="E49"/>
  <c r="G48"/>
  <c r="H48" s="1"/>
  <c r="F48"/>
  <c r="D48"/>
  <c r="C48"/>
  <c r="H45"/>
  <c r="E45"/>
  <c r="H39"/>
  <c r="E39"/>
  <c r="H37"/>
  <c r="E37"/>
  <c r="F36"/>
  <c r="H36" s="1"/>
  <c r="D36"/>
  <c r="C36"/>
  <c r="H32"/>
  <c r="E32"/>
  <c r="H31"/>
  <c r="E31"/>
  <c r="H30"/>
  <c r="E30"/>
  <c r="F29"/>
  <c r="H29" s="1"/>
  <c r="E29"/>
  <c r="H26"/>
  <c r="E26"/>
  <c r="G25"/>
  <c r="D25"/>
  <c r="E25" s="1"/>
  <c r="C25"/>
  <c r="H21"/>
  <c r="E21"/>
  <c r="H20"/>
  <c r="E20"/>
  <c r="H19"/>
  <c r="E19"/>
  <c r="G18"/>
  <c r="H18" s="1"/>
  <c r="F18"/>
  <c r="D18"/>
  <c r="C18"/>
  <c r="H15"/>
  <c r="E15"/>
  <c r="H14"/>
  <c r="H13"/>
  <c r="E13"/>
  <c r="H12"/>
  <c r="E12"/>
  <c r="H11"/>
  <c r="E11"/>
  <c r="G10"/>
  <c r="H10" s="1"/>
  <c r="F10"/>
  <c r="E10"/>
  <c r="D10"/>
  <c r="H7"/>
  <c r="E7"/>
  <c r="H6"/>
  <c r="E6"/>
  <c r="G5"/>
  <c r="F5"/>
  <c r="H5" s="1"/>
  <c r="D5"/>
  <c r="E5" s="1"/>
  <c r="C5"/>
  <c r="D19" i="7"/>
  <c r="E19" s="1"/>
  <c r="C19"/>
  <c r="J18"/>
  <c r="I18"/>
  <c r="E18"/>
  <c r="J17"/>
  <c r="I17"/>
  <c r="E17"/>
  <c r="J16"/>
  <c r="I16"/>
  <c r="E16"/>
  <c r="H15"/>
  <c r="I15" s="1"/>
  <c r="G15"/>
  <c r="F15"/>
  <c r="E15"/>
  <c r="H14"/>
  <c r="I14" s="1"/>
  <c r="G14"/>
  <c r="G19" s="1"/>
  <c r="F14"/>
  <c r="F19" s="1"/>
  <c r="E14"/>
  <c r="G320" i="13" l="1"/>
  <c r="G7" i="9"/>
  <c r="E36" i="8"/>
  <c r="J15" i="7"/>
  <c r="H5" i="10"/>
  <c r="G107" i="8"/>
  <c r="E18"/>
  <c r="E48"/>
  <c r="E80"/>
  <c r="E86"/>
  <c r="C107"/>
  <c r="E107" s="1"/>
  <c r="H99"/>
  <c r="H25"/>
  <c r="F25"/>
  <c r="F107" s="1"/>
  <c r="H107" s="1"/>
  <c r="H19" i="7"/>
  <c r="J14"/>
  <c r="I19" l="1"/>
  <c r="J19"/>
</calcChain>
</file>

<file path=xl/sharedStrings.xml><?xml version="1.0" encoding="utf-8"?>
<sst xmlns="http://schemas.openxmlformats.org/spreadsheetml/2006/main" count="1824" uniqueCount="818">
  <si>
    <t>1)Hyrje: (Ju lutem paraqitni në formë tekstuale një përmbledhje të zhvillimeve kryesore në buxhetin e organizatës tuaj. Të mos kalohet hapësira e ofruar më poshtë!)</t>
  </si>
  <si>
    <t>2) Përmbledhje për të hyrat dhe kategoritë e veçanta të shpenzimeve:</t>
  </si>
  <si>
    <t>(Ju lutem paraqitni shkurtimisht ndryshimet kryesore për sa i përket vlerave të parashikuara dhe atyre aktuale për secilën kategori. Të mos kalohet hapësira e ofruar më poshtë).</t>
  </si>
  <si>
    <t>( Ju lutem, të bashkëngjitet organogrami i organizatës suaj si aneks i këtij raporti financiar dhe plotësoni tabelën shtesë lidhur me strukturën e pagesës në pikën 4 f) të këtij raporti).</t>
  </si>
  <si>
    <t>3) Përmbledhje:</t>
  </si>
  <si>
    <t>Ju lutem, paraqitni shkurtimisht vërejtjet përfundimtare lidhur me buxhetin e institucionit tuaj, apo pikëpamjet për zhvillimet në të ardhmen.</t>
  </si>
  <si>
    <t>__________________________________</t>
  </si>
  <si>
    <t>4) Tabelat:</t>
  </si>
  <si>
    <t>a) Të hyrat:</t>
  </si>
  <si>
    <t>Ju lutem plotësoni tabelën me informatat e nevojshme.</t>
  </si>
  <si>
    <t>Kodi Ekonomik</t>
  </si>
  <si>
    <t>Kategoria Ekonomike</t>
  </si>
  <si>
    <t>Të hyrat e Planifikuara/Parashikuara për këtë periudhë</t>
  </si>
  <si>
    <t>Të hyrat vetanake të bartura nga viti paraprak</t>
  </si>
  <si>
    <t>Të hyrat e realizuara gjatë kësaj periudhe raportuese</t>
  </si>
  <si>
    <t>Kuvendi i Republikës së Kosovës, nuk realizon të hyra</t>
  </si>
  <si>
    <t>b) Shpenzimet:</t>
  </si>
  <si>
    <t>Ju lutem plotësoni tabelën me të dhënat e nevojshme.</t>
  </si>
  <si>
    <t>% e shpenzimit</t>
  </si>
  <si>
    <t>Paga dhe Mëditje</t>
  </si>
  <si>
    <t>Mallra dhe shërbime</t>
  </si>
  <si>
    <t>Shërbimet komunale</t>
  </si>
  <si>
    <t>Subvencionet dhe Transferet</t>
  </si>
  <si>
    <t>Investimet Kapitale</t>
  </si>
  <si>
    <t>Gjithsej</t>
  </si>
  <si>
    <t>4. c) DETAJET E SHPENZIMEVE SIPAS KODEVE EKONOMIKE</t>
  </si>
  <si>
    <t>MALLRA DHE SHËRBIME Emri i kategorisë ekonomike</t>
  </si>
  <si>
    <t>SHPENZIME KOMUNALE</t>
  </si>
  <si>
    <t>Ryma</t>
  </si>
  <si>
    <t>Uji</t>
  </si>
  <si>
    <t>Mbeturinat</t>
  </si>
  <si>
    <t>Ngrohja qëndrore</t>
  </si>
  <si>
    <t>Shpenzimet telefonike</t>
  </si>
  <si>
    <t>SHËRBIMET E TELEKOMUNIKIMIT</t>
  </si>
  <si>
    <t>Shpenzimet për internet</t>
  </si>
  <si>
    <t>Shpenzimet e telefonisë mobile</t>
  </si>
  <si>
    <t>Shpenzimet postare</t>
  </si>
  <si>
    <t>Shpenzimet e përdorimit të kabllit optik</t>
  </si>
  <si>
    <t>SHPENZIMET PËR SHËRBIME</t>
  </si>
  <si>
    <t>Shërbimet e arsimimit dhe trajnimit</t>
  </si>
  <si>
    <t>Shërbimet e përfaqësimit dhe avokaturës</t>
  </si>
  <si>
    <t>Shërbimet e ndryshme shëndetësore</t>
  </si>
  <si>
    <t>Shërbime të ndryshme intelektuale dhe këshillëdhënëse</t>
  </si>
  <si>
    <t>Shërbime shtypje jo marketing</t>
  </si>
  <si>
    <t>Shërbime kontraktuese tjera</t>
  </si>
  <si>
    <t>Shërbime teknike</t>
  </si>
  <si>
    <t>Shpenzimet për anëtarësim</t>
  </si>
  <si>
    <t>BLERJE E MOBILJEVE DHE PAISJEVE (ME PAK SE 1000 EURO) (NENTOTALI)</t>
  </si>
  <si>
    <t xml:space="preserve">                           -   </t>
  </si>
  <si>
    <t xml:space="preserve">                         -   </t>
  </si>
  <si>
    <t xml:space="preserve">                  -   </t>
  </si>
  <si>
    <t>Mobilje (me pak se 1000 euro)</t>
  </si>
  <si>
    <t>Telefona (me pak se 1000 euro)</t>
  </si>
  <si>
    <t>Kompjuterë (me pak se 1000 euro)</t>
  </si>
  <si>
    <t>Harduer për teknologji informative (me pak se 1000 euro)</t>
  </si>
  <si>
    <t>Makina fotokopjuese (me pak se 1000 euro)</t>
  </si>
  <si>
    <t>Pajisje speciale mjeksore (me pak se 1000 euro)</t>
  </si>
  <si>
    <t>Pajisje te shërbimit policor (me pak se 1000 euro)</t>
  </si>
  <si>
    <t>Pajisje trafiku (me pak se 1000 euro)</t>
  </si>
  <si>
    <t>Pajisje tjera (me pak se 1000 euro)</t>
  </si>
  <si>
    <t>BLERJE TJERA - MALLRA DHE SHERBIME (NENTOTALI)</t>
  </si>
  <si>
    <t>Furnizime për zyrë</t>
  </si>
  <si>
    <t>Furnizime me ushqim dhe pije (jo dreka zyrtare)</t>
  </si>
  <si>
    <t>Furnizime mjekësore</t>
  </si>
  <si>
    <t>Furnizime pastrimi</t>
  </si>
  <si>
    <t>Furnizim me veshmbathje</t>
  </si>
  <si>
    <t>Akomodimi</t>
  </si>
  <si>
    <t>Municion dhe armë zjarri</t>
  </si>
  <si>
    <t>Tiketat siguruese(banderollat)</t>
  </si>
  <si>
    <t>Bllombat</t>
  </si>
  <si>
    <t>DERIVATET DHE LËNDËT DJEGËSE (NENTOTALI)</t>
  </si>
  <si>
    <t>Vaj</t>
  </si>
  <si>
    <t>Nafte per ngrohje qendrore</t>
  </si>
  <si>
    <t>Vaj per ngrohje</t>
  </si>
  <si>
    <t>Mazut</t>
  </si>
  <si>
    <t>Qymyr</t>
  </si>
  <si>
    <t>Dru</t>
  </si>
  <si>
    <t>Derivate per gjenerator</t>
  </si>
  <si>
    <t>Karburant per vetura</t>
  </si>
  <si>
    <t>LLOGARITE E AVANSIT (NENTOTALI)</t>
  </si>
  <si>
    <t>Avas per para te imeta (p.cash)</t>
  </si>
  <si>
    <t>Avans per udhetime zyrtare</t>
  </si>
  <si>
    <t>Avanc</t>
  </si>
  <si>
    <t>Avans per mallra dhe sherbime</t>
  </si>
  <si>
    <t>Avanc - per ambasadat</t>
  </si>
  <si>
    <t>SHERBIMET E REGJISTRIMIT DHE SIGURIMEVE (NENTOTALI)</t>
  </si>
  <si>
    <t>Sigurimi i ndertesave dhe tjera</t>
  </si>
  <si>
    <t>MIRËMBAJTJA (NENTOTALI)</t>
  </si>
  <si>
    <t>Mirembajtja dhe riparimi i automjeteve</t>
  </si>
  <si>
    <t>Mirembajtja e ndertesave</t>
  </si>
  <si>
    <t>Mirëmbajtja e Teknologjisë Informative</t>
  </si>
  <si>
    <t>Mirembajtja e mobileve dhe paisjeve</t>
  </si>
  <si>
    <t>SHPENZIMET E MARKETINGUT (NENTOTALI)</t>
  </si>
  <si>
    <t>Reklamat dhe konkurset</t>
  </si>
  <si>
    <t>Botimet e publikimeve</t>
  </si>
  <si>
    <t>Shpenzimet per informim publik</t>
  </si>
  <si>
    <t>SHPENZIMET E PËRFAQËSIMIT (NENTOTALI)</t>
  </si>
  <si>
    <t>Drekat zyrtare</t>
  </si>
  <si>
    <t>4.d )</t>
  </si>
  <si>
    <t>INVESTIMET KAPITALE</t>
  </si>
  <si>
    <t>Emri i kategorisë ekonomike</t>
  </si>
  <si>
    <t xml:space="preserve">Planifikimi </t>
  </si>
  <si>
    <t xml:space="preserve">% e  shpenzimit  </t>
  </si>
  <si>
    <t xml:space="preserve">% e  shpenzimit </t>
  </si>
  <si>
    <t>Gjithsej Investimet Kapitale</t>
  </si>
  <si>
    <t>4.e)</t>
  </si>
  <si>
    <t>SUBVENCIONET DHE TRANSFERET: DETAJET E SHPENZIMEVE SIPAS KODEVE EKONOMIKE</t>
  </si>
  <si>
    <t>Subvencione dhe Transfere</t>
  </si>
  <si>
    <t>SUBVENCIONET</t>
  </si>
  <si>
    <t>Subvencionet per Etnitete Publike</t>
  </si>
  <si>
    <t xml:space="preserve">Subvencionet per Etnitete Publike </t>
  </si>
  <si>
    <t>Subvencionet per Etnitete Jopublike</t>
  </si>
  <si>
    <t>TRANSFERET</t>
  </si>
  <si>
    <t>4.f)     Personeli dhe struktura e pagave</t>
  </si>
  <si>
    <t>Niveli</t>
  </si>
  <si>
    <t>Pozitat e aprovuara me Ligjin për Buxhet</t>
  </si>
  <si>
    <t>Pozitat e plotësuara</t>
  </si>
  <si>
    <t>Buxheti i shpenzuar për paga për periudhën raportuese</t>
  </si>
  <si>
    <t>Shpenzimet kapitale</t>
  </si>
  <si>
    <t>Vendime gjyqesore</t>
  </si>
  <si>
    <t>Shpenzime te udhetimit brenda vendit</t>
  </si>
  <si>
    <t>Shpenzime te udhetimit jashte vendit</t>
  </si>
  <si>
    <t>Administrata e Kuvendit</t>
  </si>
  <si>
    <t>Stafi Mbështetës Politik</t>
  </si>
  <si>
    <t>% e realizimit</t>
  </si>
  <si>
    <t>INVESTIMET KAPITALE: DETAJET E SHPENZIMEVE SIPAS PROJEKTEVE</t>
  </si>
  <si>
    <t>Villa Gërmia</t>
  </si>
  <si>
    <t>Shkallet kunder zjarrit</t>
  </si>
  <si>
    <t>Blerja e veturave për nevoja të Kuvendit të Kosovës</t>
  </si>
  <si>
    <t>Rifreskimi dhe pavarësimi i sistemit të TIK-ut</t>
  </si>
  <si>
    <t>Modernizimi dhe pajisja me teknologji digjitale te sallave konferenciale dhe salles plenare</t>
  </si>
  <si>
    <t>Kodi I projektit</t>
  </si>
  <si>
    <t>Shpenzimet e udhëtimit</t>
  </si>
  <si>
    <t xml:space="preserve">a)      Të hyrat: </t>
  </si>
  <si>
    <t>b)       Pagat dhe mëditjet:</t>
  </si>
  <si>
    <t>c)       Mallra she shërbime:</t>
  </si>
  <si>
    <t>d)      Shpenzime komunale:</t>
  </si>
  <si>
    <t>e)      Investimet Kapitale:</t>
  </si>
  <si>
    <t>f)       Subvencionet dhe Transferet:</t>
  </si>
  <si>
    <t>Regjistrimi dhe Sigurimi i automjeteve</t>
  </si>
  <si>
    <t>Nënshkrimi i Sekretarit të Kuvendit</t>
  </si>
  <si>
    <t xml:space="preserve"> </t>
  </si>
  <si>
    <r>
      <t xml:space="preserve">Kodi i Organizatës Buxhetore: </t>
    </r>
    <r>
      <rPr>
        <b/>
        <sz val="40"/>
        <color theme="1"/>
        <rFont val="Times New Roman"/>
        <family val="1"/>
      </rPr>
      <t>101</t>
    </r>
  </si>
  <si>
    <r>
      <t xml:space="preserve">Informatat kontaktuese: </t>
    </r>
    <r>
      <rPr>
        <b/>
        <sz val="40"/>
        <color theme="1"/>
        <rFont val="Times New Roman"/>
        <family val="1"/>
      </rPr>
      <t>038 200 10 557</t>
    </r>
  </si>
  <si>
    <r>
      <t xml:space="preserve">Sekretari i Kuvendit:  </t>
    </r>
    <r>
      <rPr>
        <b/>
        <sz val="40"/>
        <color theme="1"/>
        <rFont val="Times New Roman"/>
        <family val="1"/>
      </rPr>
      <t>Ismet Krasniqi, Ndërtesa e Kuvendit, zyra N-122</t>
    </r>
  </si>
  <si>
    <r>
      <t xml:space="preserve">Drejtori i Përgjithshëm për Administratë: </t>
    </r>
    <r>
      <rPr>
        <b/>
        <sz val="40"/>
        <color theme="1"/>
        <rFont val="Times New Roman"/>
        <family val="1"/>
      </rPr>
      <t>Emrush Haxhiu, Ndërtesa e Kuvendit, zyra N-224</t>
    </r>
  </si>
  <si>
    <r>
      <t xml:space="preserve">Drejtori i Drejtorisë për Buxhet dhe Pagesa: </t>
    </r>
    <r>
      <rPr>
        <b/>
        <sz val="40"/>
        <color theme="1"/>
        <rFont val="Times New Roman"/>
        <family val="1"/>
      </rPr>
      <t>Istret Azemi, Ndërtesa e Kuvendit, zyra N-221</t>
    </r>
  </si>
  <si>
    <t>Shpenzimet per tremujor</t>
  </si>
  <si>
    <t>Buxheti tremujor per paga</t>
  </si>
  <si>
    <t>Shpenzimet tremujore</t>
  </si>
  <si>
    <t>Buxheti i shpenzuar në % - tremujor</t>
  </si>
  <si>
    <t>Buxheti i shpenzuar në % vjetor</t>
  </si>
  <si>
    <t>Planifikuar 2015</t>
  </si>
  <si>
    <t xml:space="preserve"> Buxheti 2015</t>
  </si>
  <si>
    <t>Buxheti 2015</t>
  </si>
  <si>
    <t>Buxheti dhe Shpenzimet  2015</t>
  </si>
  <si>
    <t>Buxheti vjetor me Ligjin e Buxhetit (2016)</t>
  </si>
  <si>
    <t>Buxheti i ndar per tremujor</t>
  </si>
  <si>
    <t>Shpenzimet per tremujor 2015</t>
  </si>
  <si>
    <t>Shpenzimet tremujor</t>
  </si>
  <si>
    <t>Planifikuar 2016</t>
  </si>
  <si>
    <t xml:space="preserve">Shpenzimet tremujor 2016  </t>
  </si>
  <si>
    <t>Provizion për Tarifa të Ndryshme</t>
  </si>
  <si>
    <t>Totali i shpenzimeve mallra dhe shërbime dhe komunali</t>
  </si>
  <si>
    <t xml:space="preserve"> Buxheti 2016</t>
  </si>
  <si>
    <t>Planifikimi 2015</t>
  </si>
  <si>
    <t>Buxheti 2016</t>
  </si>
  <si>
    <t>Renovimi i nderteses dhe instalimeve ekzistuese</t>
  </si>
  <si>
    <t>Pajisje tjera</t>
  </si>
  <si>
    <t>Sistemi I menaxhimit te objektit</t>
  </si>
  <si>
    <t>Pajisje per ngrohje qendrore</t>
  </si>
  <si>
    <t>Blerja e skenereve</t>
  </si>
  <si>
    <t xml:space="preserve">Gjithsej subvencione dhe transfere </t>
  </si>
  <si>
    <t>Deputetët e Kuvendit</t>
  </si>
  <si>
    <t>Raporti Financiar për tremujorin e parë te vitit 2016</t>
  </si>
  <si>
    <t>12 prill 2016</t>
  </si>
  <si>
    <t>Prej :</t>
  </si>
  <si>
    <t>01.01.2016</t>
  </si>
  <si>
    <t>Deri :</t>
  </si>
  <si>
    <t>31.03.2016</t>
  </si>
  <si>
    <t>Programi</t>
  </si>
  <si>
    <t>Anetaret e Kuvendit</t>
  </si>
  <si>
    <r>
      <t xml:space="preserve">                    </t>
    </r>
    <r>
      <rPr>
        <b/>
        <sz val="10"/>
        <color indexed="8"/>
        <rFont val="Arial"/>
        <charset val="1"/>
      </rPr>
      <t>Pagat dhe Meditjet</t>
    </r>
    <r>
      <rPr>
        <b/>
        <sz val="10"/>
        <color indexed="8"/>
        <rFont val="Arial"/>
        <charset val="1"/>
      </rPr>
      <t xml:space="preserve">                 Kodi buxhetor: </t>
    </r>
    <r>
      <rPr>
        <b/>
        <sz val="10"/>
        <color indexed="8"/>
        <rFont val="Arial"/>
        <charset val="1"/>
      </rPr>
      <t>11000</t>
    </r>
  </si>
  <si>
    <t>Nr</t>
  </si>
  <si>
    <t xml:space="preserve">Pershkrimi
</t>
  </si>
  <si>
    <t>Shuma e  paguar</t>
  </si>
  <si>
    <t>Data e pagesës</t>
  </si>
  <si>
    <t>Emri</t>
  </si>
  <si>
    <t>Pagat e Janarit</t>
  </si>
  <si>
    <t>29/01/2016</t>
  </si>
  <si>
    <t xml:space="preserve">Pagat e Shkurtit </t>
  </si>
  <si>
    <t>29/02/2016</t>
  </si>
  <si>
    <t xml:space="preserve">Pagat e Marsit </t>
  </si>
  <si>
    <t>31/03/2016</t>
  </si>
  <si>
    <r>
      <t xml:space="preserve">                    </t>
    </r>
    <r>
      <rPr>
        <b/>
        <sz val="10"/>
        <color indexed="8"/>
        <rFont val="Arial"/>
        <charset val="1"/>
      </rPr>
      <t xml:space="preserve">Shpenzimet e udhëtimit brenda vendit </t>
    </r>
    <r>
      <rPr>
        <b/>
        <sz val="10"/>
        <color indexed="8"/>
        <rFont val="Arial"/>
        <charset val="1"/>
      </rPr>
      <t xml:space="preserve">                 Kodi buxhetor: </t>
    </r>
    <r>
      <rPr>
        <b/>
        <sz val="10"/>
        <color indexed="8"/>
        <rFont val="Arial"/>
        <charset val="1"/>
      </rPr>
      <t>13130</t>
    </r>
  </si>
  <si>
    <t>Shp.tjera UZ brenda vendit me 26 shkurt 2016</t>
  </si>
  <si>
    <t>07/03/2016</t>
  </si>
  <si>
    <t>EMERALD -HIB PETROL</t>
  </si>
  <si>
    <t>Shp.tjera UZ brenda vendit</t>
  </si>
  <si>
    <t>THERANDA CINI SHPK</t>
  </si>
  <si>
    <r>
      <t xml:space="preserve">                    </t>
    </r>
    <r>
      <rPr>
        <b/>
        <sz val="10"/>
        <color indexed="8"/>
        <rFont val="Arial"/>
        <charset val="1"/>
      </rPr>
      <t>Shpenzimet e udhëtimit zyrtar jashtë vendit</t>
    </r>
    <r>
      <rPr>
        <b/>
        <sz val="10"/>
        <color indexed="8"/>
        <rFont val="Arial"/>
        <charset val="1"/>
      </rPr>
      <t xml:space="preserve">                 Kodi buxhetor: </t>
    </r>
    <r>
      <rPr>
        <b/>
        <sz val="10"/>
        <color indexed="8"/>
        <rFont val="Arial"/>
        <charset val="1"/>
      </rPr>
      <t>13140</t>
    </r>
  </si>
  <si>
    <t xml:space="preserve">Shpenzime te udhetimit - Bileta per Valdete Bajrami,Ilir Deda,Arben Gashi,Time Kadrijaj ,Kujtim Paqaku,Teuta Sahatqija,Luljeta Veselaj Gutaj </t>
  </si>
  <si>
    <t>04/03/2016</t>
  </si>
  <si>
    <t>As Travel</t>
  </si>
  <si>
    <t>Shpenzime te udhetimit - Bileta per Slobodan Petrovic</t>
  </si>
  <si>
    <t>16/02/2016</t>
  </si>
  <si>
    <t>Slobodan Petrovic</t>
  </si>
  <si>
    <t xml:space="preserve">Shpenzime te udhetimit - Bileta per Xhavit Halitin </t>
  </si>
  <si>
    <t>EUROKOHA REISEN</t>
  </si>
  <si>
    <t>Shpenzime te udhetimit - Bileta per Alma Lama,2-6 shkurt 2016, me vendim nr.05-V-240</t>
  </si>
  <si>
    <t>Shpenzime te udhetimit - Bileta per Slobodan Petrovic 01-08 shkurt 2016, me vednim nr.05-V-213</t>
  </si>
  <si>
    <t>Shpenzime te udhetimit - Bileta per Kadri Veselin me 2-10 shkurt 2016</t>
  </si>
  <si>
    <t>Shpenzime te udhetimit - Bileta per Slobodan Petrovic ,Aida Derguti me 24-30 janar 2016, me vendim nr.05-V-227</t>
  </si>
  <si>
    <t>10/03/2016</t>
  </si>
  <si>
    <t>Shpenzime te udhetimit - Bileta per Kadri Veselin me 17-20 janar 2016</t>
  </si>
  <si>
    <t>15/03/2016</t>
  </si>
  <si>
    <t>Shpenzime te udhetimit - Bileta per Duda Balje 5-8 shkurt 2016, me vendim nr.05-V-234</t>
  </si>
  <si>
    <t>Shpenzime te udhetimit - Bileta per Besim Beqaj 13-15 dhjetor 2015</t>
  </si>
  <si>
    <t>Shpenzime te udhetimit - Bileta per Cerim Bajrami 15-17 shkurt 2016, me vendim nr.05-V-247</t>
  </si>
  <si>
    <t>Shpenzime te udhetimit - Bileta per Besim Beqaj 15-18-21 shkurt 2016, me vendim nr.05-V-246</t>
  </si>
  <si>
    <t>Shpenzime te udhetimit - Bileta per Kadri Veseli &amp; Enver Hoxhaj 11-16 shkurt 2016, me aprovim</t>
  </si>
  <si>
    <t>16/03/2016</t>
  </si>
  <si>
    <r>
      <t xml:space="preserve">                    </t>
    </r>
    <r>
      <rPr>
        <b/>
        <sz val="10"/>
        <color indexed="8"/>
        <rFont val="Arial"/>
        <charset val="1"/>
      </rPr>
      <t>Mëditja e udhëtimit zyrtar jashtë vendit</t>
    </r>
    <r>
      <rPr>
        <b/>
        <sz val="10"/>
        <color indexed="8"/>
        <rFont val="Arial"/>
        <charset val="1"/>
      </rPr>
      <t xml:space="preserve">                 Kodi buxhetor: </t>
    </r>
    <r>
      <rPr>
        <b/>
        <sz val="10"/>
        <color indexed="8"/>
        <rFont val="Arial"/>
        <charset val="1"/>
      </rPr>
      <t>13141</t>
    </r>
  </si>
  <si>
    <t>Meditje uz.Maqedoni me 16-19 janar 2016, me vendim nr.05-V-232</t>
  </si>
  <si>
    <t>15/02/2016</t>
  </si>
  <si>
    <t>Veton Berisha</t>
  </si>
  <si>
    <t>Meditje uz.Zvicer me 15-18 janar 2016 me vendim nr.05-V-225/2</t>
  </si>
  <si>
    <t>Blerim Grainca</t>
  </si>
  <si>
    <t>Meditje uz.Zvicer me 17-21 janar 2016</t>
  </si>
  <si>
    <t>Kadri Veseli</t>
  </si>
  <si>
    <t>Meditje UZ France me 2-6 shkurt 2016 , me vendim nr.05-V-240</t>
  </si>
  <si>
    <t>24/02/2016</t>
  </si>
  <si>
    <t>Alma Lama</t>
  </si>
  <si>
    <t xml:space="preserve">Meditje uz.Zvicer me 5-8 shkurt 2016 , me vendim nr.05-V-234
</t>
  </si>
  <si>
    <t>23/02/2016</t>
  </si>
  <si>
    <t>Duda Balje</t>
  </si>
  <si>
    <t>Meditje UZ Maqedoni me 12-14 shkur 2016 me vendim nr.05-V-245</t>
  </si>
  <si>
    <t>25/02/2016</t>
  </si>
  <si>
    <t>LIRIJE ABDURRAHMANI KAJTAZI</t>
  </si>
  <si>
    <t>Meditje UZ Maqedoni me 12-14 shkurt 2016 me vendim nr.05-V-245</t>
  </si>
  <si>
    <t>Njomza Emini</t>
  </si>
  <si>
    <t>Meditje UZ Maqedonib me 12-14 shkurt 2016 me vednim nr.05-V-245</t>
  </si>
  <si>
    <t>Teuta Sahatqija</t>
  </si>
  <si>
    <t>Meditje uz.Bruksel me 22-25 shkurt 2016, me vendim nr.05-V-243</t>
  </si>
  <si>
    <t>Blerta Deliu Kodra</t>
  </si>
  <si>
    <t>Meditje uz.Mali i Zi me 21-23 shkurt 2016, me vednim nr.05-V-05-V-248</t>
  </si>
  <si>
    <t>Xhevahire Izmaku</t>
  </si>
  <si>
    <t>Meditje uz.Maqedoni me 12-14 shkurt 2016 me vendim nr.05-V-245</t>
  </si>
  <si>
    <t>LULJETA VESELAJ GUTAJ</t>
  </si>
  <si>
    <t xml:space="preserve">Meditje uz.Bruksel me 26-29 janar 2016, vendim nr.05-V-229/2 </t>
  </si>
  <si>
    <t>Tetuta Sahatqija</t>
  </si>
  <si>
    <t>Valdete Bajrami</t>
  </si>
  <si>
    <t>Arben Gashi</t>
  </si>
  <si>
    <t>Time Kadrijaj</t>
  </si>
  <si>
    <t>Ilir Deda</t>
  </si>
  <si>
    <t>Kujtim Paqaku</t>
  </si>
  <si>
    <t>Meditje UZ Mali i Zi me 21-23 shkurt 2016, me vendim 05-V-248</t>
  </si>
  <si>
    <t>08/03/2016</t>
  </si>
  <si>
    <t>Elmi Reçica</t>
  </si>
  <si>
    <t>Meditje UZ Maqedoni me 12-14 shkurt 2016, me vendim nr05-V-245</t>
  </si>
  <si>
    <t>09/03/2016</t>
  </si>
  <si>
    <t>Emilija Rexhepi</t>
  </si>
  <si>
    <t>Meditje uz. Bruksel me 225-24 shkurt 2016 me nr.05-V-257</t>
  </si>
  <si>
    <t>Ismet Beqiri</t>
  </si>
  <si>
    <t xml:space="preserve">Meditje uz.Bruksel me 15-18 shkurt 2016, me vendim nr.05-V-246
</t>
  </si>
  <si>
    <t>Besim Beqaj</t>
  </si>
  <si>
    <t>Meditje uz.Bruksel me 16-18 shkurt 2016</t>
  </si>
  <si>
    <t>Enver Hoxhaj</t>
  </si>
  <si>
    <t xml:space="preserve">Meditje uz.Bruksel me 15-17 shkurt 2016 me vendim nr.05-V-247
</t>
  </si>
  <si>
    <t>Cerim Bajrami</t>
  </si>
  <si>
    <t>Meditje uz.Maqedoni me 4-6 mars 2016me vendim nr.05-V-260</t>
  </si>
  <si>
    <t>14/03/2016</t>
  </si>
  <si>
    <t>Meditje uz.Shqiperi me 4-5 mars 2016 ,me vendim nr.05-V-258</t>
  </si>
  <si>
    <t>Flora Brovina</t>
  </si>
  <si>
    <t>MEXHIDE MJAKU TOPALLI</t>
  </si>
  <si>
    <t>Meditje uz.Shqiper me 17-19 shkurt 2016, me vendim nr.05-V-226</t>
  </si>
  <si>
    <t>Xhavit Haliti</t>
  </si>
  <si>
    <t>Meditje uz.Bullgari me 11-13 mars 2016, me vendim nr.05-V-239</t>
  </si>
  <si>
    <t>Muhamet Mustafa</t>
  </si>
  <si>
    <t xml:space="preserve">Meditje uz.SHBA me 1-6 skurt 2016 me vendim nr.05-V-213
</t>
  </si>
  <si>
    <t>Adem Grabovci</t>
  </si>
  <si>
    <t>Meditje uz.SHBA me 1-6 skurt 2016 me vendim nr.05-V-213</t>
  </si>
  <si>
    <t>Teuta Rugova</t>
  </si>
  <si>
    <t>Armend Zemaj</t>
  </si>
  <si>
    <t>Meditje uz.Gjermani me 11-13 mars 2016 , vendim nr.05-V-259</t>
  </si>
  <si>
    <t>22/03/2016</t>
  </si>
  <si>
    <t>23/03/2016</t>
  </si>
  <si>
    <t xml:space="preserve">Meditje uz.SHBA me 1-5 shkurt 2016 , me vendim nr.05-V-231
</t>
  </si>
  <si>
    <t>Meditje uz.Maqedoni me 12-14 shkurt 2016, me vendim nr.05-V-245,</t>
  </si>
  <si>
    <t>Meditje uz.Itali/Hungari me 8-11 mars 2016, me vendim nr.05-V-256</t>
  </si>
  <si>
    <t>25/03/2016</t>
  </si>
  <si>
    <r>
      <t xml:space="preserve">                    </t>
    </r>
    <r>
      <rPr>
        <b/>
        <sz val="10"/>
        <color indexed="8"/>
        <rFont val="Arial"/>
        <charset val="1"/>
      </rPr>
      <t>Akomodim gjate udhëtimit zyrtar jashtë vendit</t>
    </r>
    <r>
      <rPr>
        <b/>
        <sz val="10"/>
        <color indexed="8"/>
        <rFont val="Arial"/>
        <charset val="1"/>
      </rPr>
      <t xml:space="preserve">                 Kodi buxhetor: </t>
    </r>
    <r>
      <rPr>
        <b/>
        <sz val="10"/>
        <color indexed="8"/>
        <rFont val="Arial"/>
        <charset val="1"/>
      </rPr>
      <t>13142</t>
    </r>
  </si>
  <si>
    <t>Akomodim UZ France me 2-6 shkurt 2016 , me vendim nr.05-V-240</t>
  </si>
  <si>
    <t>Akomd.gajet uz.Zvicer me 5-8 shkurt 2016 , me vendim nr.05-V-234</t>
  </si>
  <si>
    <t xml:space="preserve">Akomod.uz.Bruksel me 26-29 janar 2016, vendim nr.05-V-229/2 
</t>
  </si>
  <si>
    <t xml:space="preserve">Akomod.uz.Bruksel me 26-29 janar 2016, vendim nr.05-V-229/2 </t>
  </si>
  <si>
    <t>Akomodim UZ KK. Francë me 24-30 janar 2016, me vendim nr.05-V-227</t>
  </si>
  <si>
    <t>D.TH.Aida Derguti</t>
  </si>
  <si>
    <t>Akomod.gjate uz.Bruksel me 15-18 shkurt 2016, me vendim nr.05-V-246</t>
  </si>
  <si>
    <t>Akomod.gjate uz Bruksel me 16-18 shkurt 2016</t>
  </si>
  <si>
    <t xml:space="preserve">Akomod.gjate uz.Bruksel me 15-17 shkurt 2016 me vendim nr.05-V-247
</t>
  </si>
  <si>
    <t xml:space="preserve">Akomod.gjate uz.nga Kredi Kartela  me 24,29-30 dhjetor 2015 me vendim nr.05-V-244/2
</t>
  </si>
  <si>
    <t>D.TH Slobodan Petrovic</t>
  </si>
  <si>
    <t xml:space="preserve"> Akomod.gjate uz.Shqiperi me 17-19 shkurt 2016, me vendim nr.05-V-226</t>
  </si>
  <si>
    <t>Akomod.gjate uz.Bullgari me 11-13 mars 2016, me vendim nr.05-V-239</t>
  </si>
  <si>
    <t xml:space="preserve">Akomod.gjate uz.SHBA me 1-6 skurt 2016 me vendim nr.05-V-213
</t>
  </si>
  <si>
    <t>Akomod.gjate uz.SHBA me 1-6 skurt 2016 me vendim nr.05-V-213</t>
  </si>
  <si>
    <t xml:space="preserve">Akomod.gjate uz.nga Kredi Kartela  me 1-6 shkurt  2016 me vendim nr.05-V-213
</t>
  </si>
  <si>
    <t xml:space="preserve">Akomod.gjate uz.nga Kredi Kartela  uz. me 25-29 nentor 2016 me vendim nr.05-V-132
</t>
  </si>
  <si>
    <t xml:space="preserve">Akomod.uz.Kredi Kartel uz.e Dhjetor 2015, me aprovim 
</t>
  </si>
  <si>
    <t>D.TH.Xhavit Haliti</t>
  </si>
  <si>
    <t>Akomod.gjate uz.SHBA me 1-5 shkurt 2016, me vendim nr.05-V-231</t>
  </si>
  <si>
    <t xml:space="preserve">Akomod.gjate uz.Itali/Hungari me 8-11 mars 2016, me vendim nr.05-V-256
</t>
  </si>
  <si>
    <t>Akomod.gjate uz.Itali/Hungari me 8-11 mars 2016, me vendim nr.05-V-256</t>
  </si>
  <si>
    <r>
      <t xml:space="preserve">                    </t>
    </r>
    <r>
      <rPr>
        <b/>
        <sz val="10"/>
        <color indexed="8"/>
        <rFont val="Arial"/>
        <charset val="1"/>
      </rPr>
      <t>Shpenzime tjera te udhëtimit zyrtar jashte vendit</t>
    </r>
    <r>
      <rPr>
        <b/>
        <sz val="10"/>
        <color indexed="8"/>
        <rFont val="Arial"/>
        <charset val="1"/>
      </rPr>
      <t xml:space="preserve">                 Kodi buxhetor: </t>
    </r>
    <r>
      <rPr>
        <b/>
        <sz val="10"/>
        <color indexed="8"/>
        <rFont val="Arial"/>
        <charset val="1"/>
      </rPr>
      <t>13143</t>
    </r>
  </si>
  <si>
    <t xml:space="preserve">Shpenz.tjera gjate uz.Kredi Kartela </t>
  </si>
  <si>
    <t>21/01/2016</t>
  </si>
  <si>
    <t>D.TH.Ismet Krasniqi</t>
  </si>
  <si>
    <t xml:space="preserve">Shpenz.tjera uz.Francë me 2-6 shkurt 2016 , me vendim nr.05-V-240
</t>
  </si>
  <si>
    <t>Shpenz.tjera uz.Zvicer me 5-8 shkurt 2016 , me vendim nr.05-V-234</t>
  </si>
  <si>
    <t xml:space="preserve">Shpenz.tjera uz.Bruksel me 26-29 janar 2016, vendim nr.05-V-229/2 
</t>
  </si>
  <si>
    <t>Delegacioni me 26-29 janar 2016, vendim nr.05-V-229/2</t>
  </si>
  <si>
    <t>Shpenz.tjera uz.Bruksel me 16-18 shkurt 2016</t>
  </si>
  <si>
    <t>Dlegacioni ne perberje te Kadri Veseli, Enver Hoxhaj</t>
  </si>
  <si>
    <t xml:space="preserve">Shpenz.tjera uz. nga Kredi Kartela  me 24,29-30 dhjetor 2015 me vendim nr.05-V-244/2
</t>
  </si>
  <si>
    <t xml:space="preserve">Shpenz.tjera uz.SHBA me 1-6 skurt 2016 me vendim nr.05-V-213
</t>
  </si>
  <si>
    <t>Shpenz.tjera uz.SHBA me 1-6 skurt 2016 me vendim nr.05-V-213</t>
  </si>
  <si>
    <t xml:space="preserve">Shpenz.tjera uz. nga Kredi Kartela me 1-6 shkurt  2016 me vendim nr.05-V-213
</t>
  </si>
  <si>
    <t xml:space="preserve">Shpenz.tjera uz. nga Kredi Kartela uz. me 25-29 nentor 2016 me vendim nr.05-V-132
</t>
  </si>
  <si>
    <t xml:space="preserve">Shpenz.tjera uz.Kredi Kartel uz.e Dhjetor 2015, me aprovim </t>
  </si>
  <si>
    <t>Shpenz.tjera uz.Francë me 2-6 shkurt 2016 , me vendim nr.05-V-240</t>
  </si>
  <si>
    <t>Shpenz.tjera uz.SHBA me 1-5 shkurt 2016 , me vendim nr.05-V-231</t>
  </si>
  <si>
    <t xml:space="preserve">Shpenz.gjate uz.Itali/Hungari me 8-11 mars 2016, me vendim nr.05-V-256
</t>
  </si>
  <si>
    <t>Delegacioni me vendim nr.05-V-256</t>
  </si>
  <si>
    <r>
      <t xml:space="preserve">                    </t>
    </r>
    <r>
      <rPr>
        <b/>
        <sz val="10"/>
        <color indexed="8"/>
        <rFont val="Arial"/>
        <charset val="1"/>
      </rPr>
      <t>Shpenzime tjera telefonike Vala 900</t>
    </r>
    <r>
      <rPr>
        <b/>
        <sz val="10"/>
        <color indexed="8"/>
        <rFont val="Arial"/>
        <charset val="1"/>
      </rPr>
      <t xml:space="preserve">                 Kodi buxhetor: </t>
    </r>
    <r>
      <rPr>
        <b/>
        <sz val="10"/>
        <color indexed="8"/>
        <rFont val="Arial"/>
        <charset val="1"/>
      </rPr>
      <t>13320</t>
    </r>
  </si>
  <si>
    <t>Shpenzime tel.mob. - Kartela mbushese</t>
  </si>
  <si>
    <t>POSTELEKOMI I KOSOVES SHA VALA PRI PAID</t>
  </si>
  <si>
    <t>Shpenz. tel.mobile-</t>
  </si>
  <si>
    <t>28/01/2016</t>
  </si>
  <si>
    <t>VALA</t>
  </si>
  <si>
    <r>
      <t xml:space="preserve">                    </t>
    </r>
    <r>
      <rPr>
        <b/>
        <sz val="10"/>
        <color indexed="8"/>
        <rFont val="Arial"/>
        <charset val="1"/>
      </rPr>
      <t>Shërbime tjera kontraktuese</t>
    </r>
    <r>
      <rPr>
        <b/>
        <sz val="10"/>
        <color indexed="8"/>
        <rFont val="Arial"/>
        <charset val="1"/>
      </rPr>
      <t xml:space="preserve">                 Kodi buxhetor: </t>
    </r>
    <r>
      <rPr>
        <b/>
        <sz val="10"/>
        <color indexed="8"/>
        <rFont val="Arial"/>
        <charset val="1"/>
      </rPr>
      <t>13460</t>
    </r>
  </si>
  <si>
    <t xml:space="preserve">Sherbime tjera - Pas. Diplomatike per Duda Balje
</t>
  </si>
  <si>
    <t>19/01/2016</t>
  </si>
  <si>
    <t>MPB</t>
  </si>
  <si>
    <t xml:space="preserve">Sherbime tjera -Kryetari i Kuvendit te Kosoves me 23 dhjetor 2015 ka qenë nikoqiri i Koktejit ne Hotelin Sirius
</t>
  </si>
  <si>
    <t>Hotel Sirius</t>
  </si>
  <si>
    <t xml:space="preserve">Sherbime tjera - Pas. Diplomatike per Gëzim Kelmendi </t>
  </si>
  <si>
    <t>Sherbime tjera - Perkthim</t>
  </si>
  <si>
    <t>05/02/2016</t>
  </si>
  <si>
    <t>GLOBAL CONSULTINGA DEVELOPTMENT</t>
  </si>
  <si>
    <t>Sherbime tj. Sig. shendetesore</t>
  </si>
  <si>
    <t>KOMPANIA E SIGURIMEVE PRISIG SHA</t>
  </si>
  <si>
    <t xml:space="preserve">Sherbime tjera - Pas. Diplomatike per Blerta Deliu-Kodra </t>
  </si>
  <si>
    <t>04/02/2016</t>
  </si>
  <si>
    <t>Sherbime tjera - Pas. Diplomatike per Bekim Haxhiu</t>
  </si>
  <si>
    <t>Sherbime tjera - Pas. Diplomatike per Fadil Demaku</t>
  </si>
  <si>
    <t>12/02/2016</t>
  </si>
  <si>
    <t>Sherbime tjera - Pas. Diplomatike per Anton Quni</t>
  </si>
  <si>
    <t xml:space="preserve">Sherbime tjera - Pas. Diplomatike per Salih Morina </t>
  </si>
  <si>
    <t>Sherbime tjera - Pas. Diplomatike per Sadri Ferati</t>
  </si>
  <si>
    <t xml:space="preserve">Sherbime tjera nga  Komisioni per Mbikqyrjen e Financave Publike me 17 mars 2016, me vendim nr.03 
</t>
  </si>
  <si>
    <t>SIRIUS NHT</t>
  </si>
  <si>
    <t xml:space="preserve">Sherbime tjera - Pas. Diplomatike per Bislim Zogaj </t>
  </si>
  <si>
    <t>Sherbime tjera - Pas. Diplomatike per Sasa Milosavjevic</t>
  </si>
  <si>
    <t>30/03/2016</t>
  </si>
  <si>
    <t>Sherbime tjera - Pas. Diplomatike per Jasmina Zivkovic</t>
  </si>
  <si>
    <t>Sherbime tjera - Pas. Diplomatike per Jelena Bontic</t>
  </si>
  <si>
    <r>
      <t xml:space="preserve">                    </t>
    </r>
    <r>
      <rPr>
        <b/>
        <sz val="10"/>
        <color indexed="8"/>
        <rFont val="Arial"/>
        <charset val="1"/>
      </rPr>
      <t xml:space="preserve">                 Kodi buxhetor: </t>
    </r>
    <r>
      <rPr>
        <b/>
        <sz val="10"/>
        <color indexed="8"/>
        <rFont val="Arial"/>
        <charset val="1"/>
      </rPr>
      <t>13918</t>
    </r>
  </si>
  <si>
    <t>Shpenz.per provizion (konvertim)</t>
  </si>
  <si>
    <t>18/02/2016</t>
  </si>
  <si>
    <t>SHBA</t>
  </si>
  <si>
    <t>Shpenz.per provizion (konvertim) per 31 janar-10 shkurt 2016</t>
  </si>
  <si>
    <r>
      <t xml:space="preserve">                    </t>
    </r>
    <r>
      <rPr>
        <b/>
        <sz val="10"/>
        <color indexed="8"/>
        <rFont val="Arial"/>
        <charset val="1"/>
      </rPr>
      <t>Drekat zyrtare</t>
    </r>
    <r>
      <rPr>
        <b/>
        <sz val="10"/>
        <color indexed="8"/>
        <rFont val="Arial"/>
        <charset val="1"/>
      </rPr>
      <t xml:space="preserve">                 Kodi buxhetor: </t>
    </r>
    <r>
      <rPr>
        <b/>
        <sz val="10"/>
        <color indexed="8"/>
        <rFont val="Arial"/>
        <charset val="1"/>
      </rPr>
      <t>14310</t>
    </r>
  </si>
  <si>
    <t>Drekë zrytare shtruar nga Nenkryetari i Kuvendit te Kosoves Xhavit Haliti me 17 dhjetor 2015</t>
  </si>
  <si>
    <t>18/01/2016</t>
  </si>
  <si>
    <t>ULTRA  S SH.P.K</t>
  </si>
  <si>
    <t xml:space="preserve">Drekë zyrtare- Kryetari i Kuvendit te Kosoves ka shtruar drekë 11/12/2015
</t>
  </si>
  <si>
    <t>Liburnia</t>
  </si>
  <si>
    <t>Drekë zyrtare- Kryetari i Kuvendit te Kosoves ka shtruar drekë 17/12/2015</t>
  </si>
  <si>
    <t>Drekë zyrtare-Kryetari i Kuvendit te Kosoves ka shtruar drekë zyrtare 1/12/2015</t>
  </si>
  <si>
    <t>Drekë zyrtare - Kryetari i Kuvendit te Kosoves  ka shtrua drekë zyrtare me 10/12/2015</t>
  </si>
  <si>
    <t>PINOCCHIO NPH</t>
  </si>
  <si>
    <t>Drekë zyrtare - Kryetari i Kuvendit te Kosoves  ka shtrua drekë zyrtare me 14/12/2015</t>
  </si>
  <si>
    <t xml:space="preserve">Drekë zyrtare - Kryetari i Kuvendit te Kosoves  ka shtrua drekë zyrtare me 23/12/2015
</t>
  </si>
  <si>
    <t xml:space="preserve">Drekë zyrtare - Kryetari i Kuvendit te Kosoves me 23 dhjetor 2015 ka qenë nikoqiri i Koktejit ne Hotelin Sirius
</t>
  </si>
  <si>
    <t>Drekë zrytare-Kryetari i Kuvendit ka shtruar dreka zyrtare per periudhen (Tetor-Dhjetor 2015)</t>
  </si>
  <si>
    <t>GAGI CAFE DPH</t>
  </si>
  <si>
    <t xml:space="preserve">Drekë zyrtare- Kryetari ka shtruar drekë zyrtare gjate periudhave (Maj-Tetor-2015) </t>
  </si>
  <si>
    <t>Sherbimet e bufesë-Nentor</t>
  </si>
  <si>
    <t>SHQIPONJA</t>
  </si>
  <si>
    <t>Drekë zyrtare</t>
  </si>
  <si>
    <t>AKTIV SHPK</t>
  </si>
  <si>
    <t>Drekë zyrtare e shtraur nge Komisioni per Shendetesi, Pune dhe Mireqenie Sociale 22 janar 2016</t>
  </si>
  <si>
    <t>Restaurant Ibri  DPH</t>
  </si>
  <si>
    <t>Drekë zyrtare-Kryetari i Kuvendi te Kosoves ka shtruar drekë zyrtare me 27/01/2016</t>
  </si>
  <si>
    <t>ADRIATIK 1 BELVEDERE SHPK</t>
  </si>
  <si>
    <t>Drekë zyrtare-Kryetari i Kuvendi te Kosoves ka shtruar drekë zyrtare me 25/01/2016</t>
  </si>
  <si>
    <t>Drekë zyrtare -Kryetari i Kuvendit te Kosoves ka shtruar drekë zyrtare me 26/01/2016</t>
  </si>
  <si>
    <t>Dreke zyrtare-Kryetari i Kuvendit ka shtruar drekë zrytare ne janar 22/01/2016</t>
  </si>
  <si>
    <t>LIBURNIA</t>
  </si>
  <si>
    <t>Drekë zyrtare -Kryetari i Kuvendit te Kosoves ka shtruar drekë zyrtare me 28/01/2016</t>
  </si>
  <si>
    <t>Dreke zyrtar-Kryetari i Kuvendit te Kosoves ka shtruar drekë zyrtare me 8/2/2016</t>
  </si>
  <si>
    <t>RRON SHPK RESTAURANT</t>
  </si>
  <si>
    <t>Tiffany 05</t>
  </si>
  <si>
    <t>Drekë zyrtare - Kryetari i Kuvendit ka shtruar drekë zyrtare me 25/01/2016</t>
  </si>
  <si>
    <t>DPH VICTORIA</t>
  </si>
  <si>
    <t>Drekë zyrtare-Kryetari i Kuvendit te Kosoves ka shtruar drekë zyrtare me 14-1/2016</t>
  </si>
  <si>
    <t>PJATA LLC</t>
  </si>
  <si>
    <t>Drekë zyrtare ka shtruar nenkryetari i Kuvendit Xhavit Haliti me 5/2/2016</t>
  </si>
  <si>
    <t>Drekë zyrtare e shtruar nga Komisoni per Shendetesi , Pune dhe Mireqene  Sociale me 12/2/2016</t>
  </si>
  <si>
    <t xml:space="preserve">Sherbimet e bufesë- Dhjetor </t>
  </si>
  <si>
    <t>09/02/2016</t>
  </si>
  <si>
    <t>11/02/2016</t>
  </si>
  <si>
    <t>Drekë zyrtare e shrtuar nga Kryetari i Kuvendit te Kosoves me 26 shkurt 2016</t>
  </si>
  <si>
    <t>Drekë zyrtare  shtruar nga Komisoni per Pune te Jashtme me25 shkurt 2016,me vendim 05-V-251</t>
  </si>
  <si>
    <t>METROPOLI SHPK</t>
  </si>
  <si>
    <t>Dreke zyrtare e shtruar nga kryetari i Kuvendit te Kosoves me 3/2/2016</t>
  </si>
  <si>
    <t>11/03/2016</t>
  </si>
  <si>
    <t>Drekë zrytare e shtruar nga Kryetari i Kuvendit te Kosoves me 22 shkurt 2016</t>
  </si>
  <si>
    <t>Dreke zyrtare shtruar nga kryetari i Kuvendit te Kosoves me 9 shkurt 20146</t>
  </si>
  <si>
    <t>Dreke zyrtare e shtruar nga kryetari i Kuvendit te Kosoves me 29 shkurt 2016</t>
  </si>
  <si>
    <t>TIFFANY 05</t>
  </si>
  <si>
    <t>Dreke zyrtare e shtruar nga kryetari i Kuvendit te Kosoves me 11 shkurt 2016</t>
  </si>
  <si>
    <t xml:space="preserve">Drekë zyrtare </t>
  </si>
  <si>
    <t>Dreke zyrtare e shtruar nga kryetari i Kuvendit te Kosoves me 16 shkurt 2016</t>
  </si>
  <si>
    <t xml:space="preserve">Dreke zyrtare e shtruar nga Kryetari i Kuvendit te Kosoves me 19 shkurt 2016 </t>
  </si>
  <si>
    <t>Drekë zyrtare e shtruar nga kryetari i Kuvendit te Kosoves me 11 shkurt 2016</t>
  </si>
  <si>
    <t>Librunia</t>
  </si>
  <si>
    <t>Drekë zyrtare e shtruar nga kryetari i Kuvendit te Kosoves me 8 shkurt 2016</t>
  </si>
  <si>
    <t>Dreke zyrtare  shtruar nga kryetari i Kuvendit te Kosoves me 8 shkurt 2016</t>
  </si>
  <si>
    <t>Drekë zyrtare e shtruar nga kryetari i Kuvendit te Kosoves me 23 shkurt 2016</t>
  </si>
  <si>
    <t>GAGI CAFFE</t>
  </si>
  <si>
    <t xml:space="preserve">Drekë zyrtare e shtruar nga kryetari i Kuvendit te Kosoves me 22 shkurt 2016
</t>
  </si>
  <si>
    <t>Te Ariu</t>
  </si>
  <si>
    <t>Drekë zyrtare e shtruar nga kryetari i Kuvendit te Kosoves me 10 shkurt 2016</t>
  </si>
  <si>
    <t>Drekë zyrtare e shtruar nga kryetari i Kuvendit te Kosoves me 12 shkurt 2016</t>
  </si>
  <si>
    <t>PINOCHIO</t>
  </si>
  <si>
    <t xml:space="preserve">Dreke zyrtare  shtruar nga kryetari i Kuvendit te Kosoves me 29 shkurt 2016
</t>
  </si>
  <si>
    <t xml:space="preserve">Dreka zyrtare me rastin e vities zyrtare te Kryetarit te Shqiperise Ilir Meta </t>
  </si>
  <si>
    <t>SWISS DIAMOND HOTEL</t>
  </si>
  <si>
    <t>Drekë zyrtare e shtruar nga nenkryetari i Kuvendit te Kosoves Xhavit Haliti me 1 mars 2016</t>
  </si>
  <si>
    <t>ULTRA "S"</t>
  </si>
  <si>
    <t xml:space="preserve">Sherbimet e bufesë-Janar </t>
  </si>
  <si>
    <t>18/03/2016</t>
  </si>
  <si>
    <t>Shqiponja</t>
  </si>
  <si>
    <t xml:space="preserve">Dreke zyrtare me 26 janar 2016 me aprovim </t>
  </si>
  <si>
    <t>Drekë zyrtare e shtruar nga Komisoni per M.F.P me 16 mars 2016 me vendim nr.03</t>
  </si>
  <si>
    <t>Vila Germia SHPK</t>
  </si>
  <si>
    <t xml:space="preserve">Drekë zyrtare shtruar nga  Komisioni per Mbikqyrjen e Financave Publike me 17 mars 2016, me vendim nr.03 </t>
  </si>
  <si>
    <r>
      <t xml:space="preserve">                    </t>
    </r>
    <r>
      <rPr>
        <b/>
        <sz val="10"/>
        <color indexed="8"/>
        <rFont val="Arial"/>
        <charset val="1"/>
      </rPr>
      <t>Subvencionet për entitetet publike</t>
    </r>
    <r>
      <rPr>
        <b/>
        <sz val="10"/>
        <color indexed="8"/>
        <rFont val="Arial"/>
        <charset val="1"/>
      </rPr>
      <t xml:space="preserve">                 Kodi buxhetor: </t>
    </r>
    <r>
      <rPr>
        <b/>
        <sz val="10"/>
        <color indexed="8"/>
        <rFont val="Arial"/>
        <charset val="1"/>
      </rPr>
      <t>21110</t>
    </r>
  </si>
  <si>
    <t xml:space="preserve">Subvencion </t>
  </si>
  <si>
    <t>27/01/2016</t>
  </si>
  <si>
    <t>KMLDNJ</t>
  </si>
  <si>
    <t>Subvencion me vendim nr.05-V-237</t>
  </si>
  <si>
    <t>SLS</t>
  </si>
  <si>
    <t>Subvencione me vendim 05-V-242</t>
  </si>
  <si>
    <t>Qendra e Komunitetit Ashkali</t>
  </si>
  <si>
    <t>Subvencion</t>
  </si>
  <si>
    <t>FILHARMONIA OPERA E KOS</t>
  </si>
  <si>
    <t>Subvencion me vendim nr.05-V-275</t>
  </si>
  <si>
    <t>SHVPDK</t>
  </si>
  <si>
    <t>Paga dhe meditje</t>
  </si>
  <si>
    <t>mallra dhe sherbime</t>
  </si>
  <si>
    <t>subvencion</t>
  </si>
  <si>
    <t>Administrat e Kuvendit</t>
  </si>
  <si>
    <r>
      <t xml:space="preserve">                    </t>
    </r>
    <r>
      <rPr>
        <b/>
        <sz val="10"/>
        <color indexed="8"/>
        <rFont val="Arial"/>
        <family val="2"/>
      </rPr>
      <t>Pagat dhe Meditjet</t>
    </r>
    <r>
      <rPr>
        <b/>
        <sz val="10"/>
        <color indexed="8"/>
        <rFont val="Arial"/>
        <family val="2"/>
      </rPr>
      <t xml:space="preserve">                 Kodi buxhetor: </t>
    </r>
    <r>
      <rPr>
        <b/>
        <sz val="10"/>
        <color indexed="8"/>
        <rFont val="Arial"/>
        <family val="2"/>
      </rPr>
      <t>11000</t>
    </r>
  </si>
  <si>
    <r>
      <t xml:space="preserve">                    </t>
    </r>
    <r>
      <rPr>
        <b/>
        <sz val="10"/>
        <color indexed="8"/>
        <rFont val="Arial"/>
        <family val="2"/>
      </rPr>
      <t>Akomodimi gjate udhëtimit zyrtar brenda vendit</t>
    </r>
    <r>
      <rPr>
        <b/>
        <sz val="10"/>
        <color indexed="8"/>
        <rFont val="Arial"/>
        <family val="2"/>
      </rPr>
      <t xml:space="preserve">                 Kodi buxhetor: </t>
    </r>
    <r>
      <rPr>
        <b/>
        <sz val="10"/>
        <color indexed="8"/>
        <rFont val="Arial"/>
        <family val="2"/>
      </rPr>
      <t>13132</t>
    </r>
  </si>
  <si>
    <t>Akomod.gajte uz.-Me rastin e vizites zyrtare te delegecionit te Republikes se Shqiperise ne Kuvendin e Republikes se Kosoves eshte bere akomodimi me 17-19 dhjetor 2015</t>
  </si>
  <si>
    <t>Hotel Ora</t>
  </si>
  <si>
    <r>
      <t xml:space="preserve">                    </t>
    </r>
    <r>
      <rPr>
        <b/>
        <sz val="10"/>
        <color indexed="8"/>
        <rFont val="Arial"/>
        <family val="2"/>
      </rPr>
      <t>Shpenzimet e udhëtimit zyrtar jashtë vendit</t>
    </r>
    <r>
      <rPr>
        <b/>
        <sz val="10"/>
        <color indexed="8"/>
        <rFont val="Arial"/>
        <family val="2"/>
      </rPr>
      <t xml:space="preserve">                 Kodi buxhetor: </t>
    </r>
    <r>
      <rPr>
        <b/>
        <sz val="10"/>
        <color indexed="8"/>
        <rFont val="Arial"/>
        <family val="2"/>
      </rPr>
      <t>13140</t>
    </r>
  </si>
  <si>
    <t>Shpenzime te udhetimit - Bileta per Safet Beqiri me 26-29 janar 2016, vendim nr.SP,36/2016</t>
  </si>
  <si>
    <t>Shpenzime te udhetimit - Bileta per Mirjeta Shllaku me 26-29 janar 2016, vendim nr.SP,36/2016</t>
  </si>
  <si>
    <t>Shpenzime te udhetimit - Bileta per Vullnet Kabashki 24-26 shkurt 2016, me vendim nr.SP,44/2016</t>
  </si>
  <si>
    <t>Shpenzime te udhetimit - Bileta per Trina Lila 24-30 janar 2016, me vendim nr.SP,35/2016</t>
  </si>
  <si>
    <t>Shpenzime te udhetimit - Bileta per Emrush Haxhiu,Adnan Boshnjaku,Vullnet Kabashi, Lulzim Latifi , me 8-11 shkurt 2016, me vendim nr.SP,37/2016</t>
  </si>
  <si>
    <r>
      <t xml:space="preserve">                    </t>
    </r>
    <r>
      <rPr>
        <b/>
        <sz val="10"/>
        <color indexed="8"/>
        <rFont val="Arial"/>
        <family val="2"/>
      </rPr>
      <t>Mëditja e udhëtimit zyrtar jashtë vendit</t>
    </r>
    <r>
      <rPr>
        <b/>
        <sz val="10"/>
        <color indexed="8"/>
        <rFont val="Arial"/>
        <family val="2"/>
      </rPr>
      <t xml:space="preserve">                 Kodi buxhetor: </t>
    </r>
    <r>
      <rPr>
        <b/>
        <sz val="10"/>
        <color indexed="8"/>
        <rFont val="Arial"/>
        <family val="2"/>
      </rPr>
      <t>13141</t>
    </r>
  </si>
  <si>
    <t>Meditje UZ Maqedoni me 25 janar 2016, vendim nr.SP,39/2016</t>
  </si>
  <si>
    <t>08/02/2016</t>
  </si>
  <si>
    <t>Besim Krasniqi</t>
  </si>
  <si>
    <t>Meditje UZ Maqedoni me 24-23 janar2016, vendim nr.SP,40/2016</t>
  </si>
  <si>
    <t>Abdulla Islami</t>
  </si>
  <si>
    <t>Meditje uz.Serbi me 18-21 janar 2016 me vendim nr.SP,33/2016</t>
  </si>
  <si>
    <t>Zarife Aliu</t>
  </si>
  <si>
    <t>Antigona Ibraj</t>
  </si>
  <si>
    <t>Meditje UZ Latvi me 26-29 janar 2016 me vendim 05-V-226</t>
  </si>
  <si>
    <t>Ismet Krasniqi</t>
  </si>
  <si>
    <t xml:space="preserve">Meditje uz.France me 24-30 janar 2016, me vendim nr.SP,35/2016
</t>
  </si>
  <si>
    <t>Tringa Lila</t>
  </si>
  <si>
    <t>Meditje uz.Maqedoni me 5-8 shkurt 2016 me vendim nr.SP,41/2016</t>
  </si>
  <si>
    <t>Xhemail Halili</t>
  </si>
  <si>
    <t>Kushtrim Myftari</t>
  </si>
  <si>
    <t>Naim Gjoshi</t>
  </si>
  <si>
    <t>Hashmet Baxhaku</t>
  </si>
  <si>
    <t>Meditje uz.Maqedoni me 5-8 shkurt 2016, me vendim nr.SP/41/2016</t>
  </si>
  <si>
    <t>Shpresa Gosalci</t>
  </si>
  <si>
    <t>Meditje uz. Maqedoni me 5-8 shkurt 2016, me vendim nr.SP 41/2016</t>
  </si>
  <si>
    <t>Naser Uka</t>
  </si>
  <si>
    <t>Meditje uz.Maqedonim me 5-8 shkurt 2016, me vendim nr.SP,41/2016</t>
  </si>
  <si>
    <t>Merita Prestreshi</t>
  </si>
  <si>
    <t>Meditje uz.Maqedoni me 5-8 shkurt 2016, me vendim nr.SP,41/2016</t>
  </si>
  <si>
    <t>Burhan Buçinca</t>
  </si>
  <si>
    <t>Meditje UZ Shqiperi me 16-18/01/2016 me vendim nr. SP,38/2016</t>
  </si>
  <si>
    <t>Fadil Svishta</t>
  </si>
  <si>
    <t xml:space="preserve">Meditje uz.Bruksel me 26-29 janar 2016, me vendim nr.SP 36/2016
</t>
  </si>
  <si>
    <t>Safet Beqiri</t>
  </si>
  <si>
    <t>Meditje uz.Bruksel me 26-29 janar 2016, me vendim nr.SP 36/2016</t>
  </si>
  <si>
    <t>Mirjeta Shllaku</t>
  </si>
  <si>
    <t>Meditje uz.Maqedoni me 19-22 shkurt 2016, vendim SP,52/2016</t>
  </si>
  <si>
    <t>Edona Fetahu Mullarama</t>
  </si>
  <si>
    <t>Drita Ibrahimi Kodraliu</t>
  </si>
  <si>
    <t>Nexhmije Rexha</t>
  </si>
  <si>
    <t>Mikel Mirakaj</t>
  </si>
  <si>
    <t>Meditje uz.Bruksel me 22-25 shkurt 2016 nr.SP,42/2016</t>
  </si>
  <si>
    <t>Meditje uz.Mali i Zi me 25-28 shkurt 2016 me vendim SP,57/2016</t>
  </si>
  <si>
    <t>Vahide Grajçevci</t>
  </si>
  <si>
    <t>Hajrije Haredinaj</t>
  </si>
  <si>
    <t>Emine Sefedini</t>
  </si>
  <si>
    <t>Florie Desku</t>
  </si>
  <si>
    <t>Meditje uz.Mali i Zi me 25 -28 shkurt 2016 me vendim nr.SP,57/2016</t>
  </si>
  <si>
    <t>Musa Rudaku</t>
  </si>
  <si>
    <t>01/03/2016</t>
  </si>
  <si>
    <t>Nazmije Dumani Bunjaku</t>
  </si>
  <si>
    <t>Meditje uz.Sllovaki me 24-26 shkurt 2016 .SP,48/2016</t>
  </si>
  <si>
    <t>Shqipe Krasniqi</t>
  </si>
  <si>
    <t>Pedrag Jovanovic</t>
  </si>
  <si>
    <t xml:space="preserve">Meditje uz.Mali i Zi me 25-28 shkurt 2016 me vendim SP,57/2016
</t>
  </si>
  <si>
    <t>Suzana Maksimovic</t>
  </si>
  <si>
    <t>Milena Marinkovic</t>
  </si>
  <si>
    <t>Afrim Deliu</t>
  </si>
  <si>
    <t>Mentor Osmanaj</t>
  </si>
  <si>
    <t>Nurije Arifaj</t>
  </si>
  <si>
    <t>Meditje uz.Maqedoni me 28 shkurt -04 mars 2016, me vendim nr.SP,47/2016</t>
  </si>
  <si>
    <t>Faton Hamiti</t>
  </si>
  <si>
    <t>Meditje UZ Maqedoni me 4-6 mars 2016 me vendim nr.05-V-263</t>
  </si>
  <si>
    <t>Meditje UZ Maqedoni me 4-6 mars 2016, me vendim SP, 63/2016</t>
  </si>
  <si>
    <t>Xheladin Hoxha</t>
  </si>
  <si>
    <t>Meditje UZ Maqedoni uz.4-6 mars 2016 me vendim SP,63/2016</t>
  </si>
  <si>
    <t>Sali Rexhepi</t>
  </si>
  <si>
    <t>Meditje uz.Shqiperi &amp; Maqedoni me 15,16,18,26,27,28 shkurt 2016 me vendime Sp,55/54/53/58/59/2016</t>
  </si>
  <si>
    <t>Behxhet Muqolli</t>
  </si>
  <si>
    <t>Meditje UZ Maqedoni me 4-6 mars 2016, me vednim nr.SP,63/2016</t>
  </si>
  <si>
    <t>Fehmi Hyseni</t>
  </si>
  <si>
    <t>Meditje uz.Shqiperi me 2 mars 2016, me vendim nr.SP,62/2016</t>
  </si>
  <si>
    <t>Agron Istogu</t>
  </si>
  <si>
    <t xml:space="preserve">Meditje uz.Sllovaki me 24-26 shkurt 2016, vendim SP,44/2016
</t>
  </si>
  <si>
    <t>Vullnet Kabashi</t>
  </si>
  <si>
    <t xml:space="preserve">Meditje uz.Holand me 8-12 shkurt 2016, me vendim SP,37/2016
</t>
  </si>
  <si>
    <t>Emrush Haxhiu</t>
  </si>
  <si>
    <t>Meditje uz.Holand me 8-12 shkurt 2016, me vendim SP,37/2016</t>
  </si>
  <si>
    <t>Adnan Boshnjaku</t>
  </si>
  <si>
    <t>Lulzim Latifi</t>
  </si>
  <si>
    <t>Meditje uz.Maqedoni me 10-13 mars 2016 .e vendim, nr.SP 65/2016</t>
  </si>
  <si>
    <t>Saranda Xhekaj</t>
  </si>
  <si>
    <t>Musli Krasniqi</t>
  </si>
  <si>
    <t>Meditje UZ Shqiperi me 4-6 mars 2016 me vendim nr.SP,68/2016</t>
  </si>
  <si>
    <t>Meditje uz.Bullgari 11-13 mars 2016, me vendim nr.05-V-239</t>
  </si>
  <si>
    <t>Snoudon Daci</t>
  </si>
  <si>
    <t>Agron Beqiri</t>
  </si>
  <si>
    <t>Meditje UZ Mali i Zi  me 21-23 shkurt 2016, vendim nr.SP,67/2016</t>
  </si>
  <si>
    <t>Agim Ajeti</t>
  </si>
  <si>
    <t xml:space="preserve">Meditje uz.SHBA uz.12-20 mars 2016, me vendim nr.SP,61/2016
</t>
  </si>
  <si>
    <t>Shaip Goxhuli</t>
  </si>
  <si>
    <t>Meditje uz.SHBA uz.12-20 mars 2016, me vendim nr.SP,61/2016</t>
  </si>
  <si>
    <t>Mehmet Simnica</t>
  </si>
  <si>
    <t xml:space="preserve">Meditje uz.Itali me 8-11 mars 2016 me vendim nr.SP/60/2016
</t>
  </si>
  <si>
    <t>Minire Hasani</t>
  </si>
  <si>
    <t>Meditje uz.Itali me 8-11 mars 2016 me vendim nr.SP/60/2016</t>
  </si>
  <si>
    <t>Manush Krasniqi</t>
  </si>
  <si>
    <t>Meditje UZ Shqiperi me 18-19 mars 2016, sipas aprovim</t>
  </si>
  <si>
    <t>Meditje UZ Bruksel me 20-22 mars 2016, me vendim nr.SP,69/2016</t>
  </si>
  <si>
    <t xml:space="preserve">Meditje uz.Bruksel me 20-22 /03/2016, me vendim nr.SP,66/2016
</t>
  </si>
  <si>
    <t>Meditje uz.Bruksel me 20-22 /03/2016, me vendim nr.SP,66/2016</t>
  </si>
  <si>
    <t xml:space="preserve">Meditje uz.Shqiperi me 17-19 shkurt 2016, me vendim SP,34/2016
</t>
  </si>
  <si>
    <t>Ariana Musliu</t>
  </si>
  <si>
    <t>Meditje uz.Shqiperi me 17-19 shkurt 2016, me vendim SP,34/2016</t>
  </si>
  <si>
    <r>
      <t xml:space="preserve">                    </t>
    </r>
    <r>
      <rPr>
        <b/>
        <sz val="10"/>
        <color indexed="8"/>
        <rFont val="Arial"/>
        <family val="2"/>
      </rPr>
      <t>Akomodim gjate udhëtimit zyrtar jashtë vendit</t>
    </r>
    <r>
      <rPr>
        <b/>
        <sz val="10"/>
        <color indexed="8"/>
        <rFont val="Arial"/>
        <family val="2"/>
      </rPr>
      <t xml:space="preserve">                 Kodi buxhetor: </t>
    </r>
    <r>
      <rPr>
        <b/>
        <sz val="10"/>
        <color indexed="8"/>
        <rFont val="Arial"/>
        <family val="2"/>
      </rPr>
      <t>13142</t>
    </r>
  </si>
  <si>
    <t xml:space="preserve">Akomod.gjate uz.Francë me 24-30 janar 2016, me vendim nr.SP,35/2016
</t>
  </si>
  <si>
    <t>Akomodim UZ Shqiperi me 16-18/01/2016 me vendim nr. SP,38/2016</t>
  </si>
  <si>
    <t xml:space="preserve">Akomod.gjate uz.Bruksel me 26-29 janar 2016, me vendim nr.SP 36/2016
</t>
  </si>
  <si>
    <t>Akomod.gjate uz.Bruksel me 26-29 janar 2016, me vendim nr.SP 36/2016</t>
  </si>
  <si>
    <t xml:space="preserve">Akomodim UZ Maqedoni me 27 shkurt 2016 </t>
  </si>
  <si>
    <t>Akomodim uz.Sllovaki me 24-26 shkurt 2016, vendim SP,44/2016</t>
  </si>
  <si>
    <t xml:space="preserve">Akomod.gjate uz.Holand me 8-12 shkurt 2016, me vendim SP,37/2016
</t>
  </si>
  <si>
    <t>Akomod.gjate uz.Holand me 8-12 shkurt 2016, me vendim SP,37/2016</t>
  </si>
  <si>
    <t xml:space="preserve">Akomodim UZ Shqiperi me 4-6 mars 2016 me vendim nr.SP,68/2016
</t>
  </si>
  <si>
    <t xml:space="preserve">Akomd.gjate uz.Bullgari 11-13 mars 2016, me vendim nr.05-V-239
</t>
  </si>
  <si>
    <t>Akomd.gjate uz.Bullgari 11-13 mars 2016, me vendim nr.05-V-239</t>
  </si>
  <si>
    <t xml:space="preserve">Akomodim UZ Mali i Zi me 21-23 shkurt 2016, vendim nr.SP,67/2016
</t>
  </si>
  <si>
    <t xml:space="preserve">Akomod.gjate uz.Itali me 8-11 mars 2016 me vendim nr.SP/60/2016
</t>
  </si>
  <si>
    <t>Akomod.gjate uz.Itali me 8-11 mars 2016 me vendim nr.SP/60/2016</t>
  </si>
  <si>
    <t xml:space="preserve">Akomodim UZ Shqiperi me 18-19 mars 2016, sipas aprovim
</t>
  </si>
  <si>
    <t xml:space="preserve">Akomodim UZ Bruksel me 20-22 mars 2016, me vendim nr.SP,69/2016
</t>
  </si>
  <si>
    <t>Akomod. uz.Bruksel me 20-22 /03/2016, me vendim nr.SP,66/2016</t>
  </si>
  <si>
    <t xml:space="preserve">Akomod.gjate uz.Shqiperi me 17-19 shkurt 2016, me vendim SP,34/2016
</t>
  </si>
  <si>
    <t>Akomod.gjate uz.Shqiperi me 17-19 shkurt 2016, me vendim SP,34/2016</t>
  </si>
  <si>
    <r>
      <t xml:space="preserve">                    </t>
    </r>
    <r>
      <rPr>
        <b/>
        <sz val="10"/>
        <color indexed="8"/>
        <rFont val="Arial"/>
        <family val="2"/>
      </rPr>
      <t>Shpenzime tjera te udhëtimit zyrtar jashte vendit</t>
    </r>
    <r>
      <rPr>
        <b/>
        <sz val="10"/>
        <color indexed="8"/>
        <rFont val="Arial"/>
        <family val="2"/>
      </rPr>
      <t xml:space="preserve">                 Kodi buxhetor: </t>
    </r>
    <r>
      <rPr>
        <b/>
        <sz val="10"/>
        <color indexed="8"/>
        <rFont val="Arial"/>
        <family val="2"/>
      </rPr>
      <t>13143</t>
    </r>
  </si>
  <si>
    <t xml:space="preserve">Shpenz. tjera Uz Maqedoni me 4-6 mars 2016 me vendim nr.05-V-263
</t>
  </si>
  <si>
    <t>Shpenz.tjera uz.Sllovaki me 24-26 shkurt 2016, vendim SP,44/2016</t>
  </si>
  <si>
    <t xml:space="preserve">Shpenz.tjera gjate uz .Holand me 8-12 shkurt 2016, me vendim SP,37/2016
</t>
  </si>
  <si>
    <t>Shpenz.tjera gjate uz .Holand me 8-12 shkurt 2016, me vendim SP,37/2016</t>
  </si>
  <si>
    <t>Shpenz. me delegacion me 8-12 shkurt 2016, me vendim SP,37/2016</t>
  </si>
  <si>
    <t>Shpenz.tjera uz.Bullgari 11-13 mars 2016, me vendim nr.05-V-239</t>
  </si>
  <si>
    <t xml:space="preserve">Shp. tjera UZ Mali i Zi me 21-23 shkurt 2016, vendim nr.SP,67/2016
</t>
  </si>
  <si>
    <t xml:space="preserve">Shpenz.tjera uz.uz.Shqiperi me 17-19 shkurt 2016, me vendim SP,34/2016
</t>
  </si>
  <si>
    <r>
      <t xml:space="preserve">                    </t>
    </r>
    <r>
      <rPr>
        <b/>
        <sz val="10"/>
        <color indexed="8"/>
        <rFont val="Arial"/>
        <family val="2"/>
      </rPr>
      <t>Rryma</t>
    </r>
    <r>
      <rPr>
        <b/>
        <sz val="10"/>
        <color indexed="8"/>
        <rFont val="Arial"/>
        <family val="2"/>
      </rPr>
      <t xml:space="preserve">                 Kodi buxhetor: </t>
    </r>
    <r>
      <rPr>
        <b/>
        <sz val="10"/>
        <color indexed="8"/>
        <rFont val="Arial"/>
        <family val="2"/>
      </rPr>
      <t>13210</t>
    </r>
  </si>
  <si>
    <t xml:space="preserve">Rryma-Dhjetor </t>
  </si>
  <si>
    <t>25/01/2016</t>
  </si>
  <si>
    <t>KESCO COLLECTION PRISHTINE</t>
  </si>
  <si>
    <t>Rryma-Janar</t>
  </si>
  <si>
    <t xml:space="preserve">Rryma-Shkurt </t>
  </si>
  <si>
    <r>
      <t xml:space="preserve">                    </t>
    </r>
    <r>
      <rPr>
        <b/>
        <sz val="10"/>
        <color indexed="8"/>
        <rFont val="Arial"/>
        <family val="2"/>
      </rPr>
      <t>Uji</t>
    </r>
    <r>
      <rPr>
        <b/>
        <sz val="10"/>
        <color indexed="8"/>
        <rFont val="Arial"/>
        <family val="2"/>
      </rPr>
      <t xml:space="preserve">                 Kodi buxhetor: </t>
    </r>
    <r>
      <rPr>
        <b/>
        <sz val="10"/>
        <color indexed="8"/>
        <rFont val="Arial"/>
        <family val="2"/>
      </rPr>
      <t>13220</t>
    </r>
  </si>
  <si>
    <t xml:space="preserve">Shpenz.te ujit-Dhjetor </t>
  </si>
  <si>
    <t>22/01/2016</t>
  </si>
  <si>
    <t>KUR PRISHTINA SHA</t>
  </si>
  <si>
    <t xml:space="preserve">Shpenz.ujit-Janar </t>
  </si>
  <si>
    <t xml:space="preserve">Uji-Shkurt </t>
  </si>
  <si>
    <r>
      <t xml:space="preserve">                    </t>
    </r>
    <r>
      <rPr>
        <b/>
        <sz val="10"/>
        <color indexed="8"/>
        <rFont val="Arial"/>
        <family val="2"/>
      </rPr>
      <t>Mbeturinat</t>
    </r>
    <r>
      <rPr>
        <b/>
        <sz val="10"/>
        <color indexed="8"/>
        <rFont val="Arial"/>
        <family val="2"/>
      </rPr>
      <t xml:space="preserve">                 Kodi buxhetor: </t>
    </r>
    <r>
      <rPr>
        <b/>
        <sz val="10"/>
        <color indexed="8"/>
        <rFont val="Arial"/>
        <family val="2"/>
      </rPr>
      <t>13230</t>
    </r>
  </si>
  <si>
    <t>Mbeturinat -Dhjetor</t>
  </si>
  <si>
    <t>PASTRIMI</t>
  </si>
  <si>
    <t>Mbeturinat-Janar</t>
  </si>
  <si>
    <t xml:space="preserve">Mbeturinat-Shkurt </t>
  </si>
  <si>
    <r>
      <t xml:space="preserve">                    </t>
    </r>
    <r>
      <rPr>
        <b/>
        <sz val="10"/>
        <color indexed="8"/>
        <rFont val="Arial"/>
        <family val="2"/>
      </rPr>
      <t>Ngrohja qendrore</t>
    </r>
    <r>
      <rPr>
        <b/>
        <sz val="10"/>
        <color indexed="8"/>
        <rFont val="Arial"/>
        <family val="2"/>
      </rPr>
      <t xml:space="preserve">                 Kodi buxhetor: </t>
    </r>
    <r>
      <rPr>
        <b/>
        <sz val="10"/>
        <color indexed="8"/>
        <rFont val="Arial"/>
        <family val="2"/>
      </rPr>
      <t>13240</t>
    </r>
  </si>
  <si>
    <t>Ngrohja qendrore</t>
  </si>
  <si>
    <t>TERMOKOS</t>
  </si>
  <si>
    <t xml:space="preserve">Ngrohja qendrore- Janar </t>
  </si>
  <si>
    <t xml:space="preserve">Ngrohje qendrore-Shkurt </t>
  </si>
  <si>
    <r>
      <t xml:space="preserve">                    </t>
    </r>
    <r>
      <rPr>
        <b/>
        <sz val="10"/>
        <color indexed="8"/>
        <rFont val="Arial"/>
        <family val="2"/>
      </rPr>
      <t>Telefoni  - PTK me fatura</t>
    </r>
    <r>
      <rPr>
        <b/>
        <sz val="10"/>
        <color indexed="8"/>
        <rFont val="Arial"/>
        <family val="2"/>
      </rPr>
      <t xml:space="preserve">                 Kodi buxhetor: </t>
    </r>
    <r>
      <rPr>
        <b/>
        <sz val="10"/>
        <color indexed="8"/>
        <rFont val="Arial"/>
        <family val="2"/>
      </rPr>
      <t>13250</t>
    </r>
  </si>
  <si>
    <t>Shpenz.tel.fiks</t>
  </si>
  <si>
    <t>PTK</t>
  </si>
  <si>
    <t>Shpenzime telefonike</t>
  </si>
  <si>
    <t>Shp.tel. fikse Janar</t>
  </si>
  <si>
    <t>Shp.tel. fikse shkurt</t>
  </si>
  <si>
    <r>
      <t xml:space="preserve">                    </t>
    </r>
    <r>
      <rPr>
        <b/>
        <sz val="10"/>
        <color indexed="8"/>
        <rFont val="Arial"/>
        <family val="2"/>
      </rPr>
      <t>Internet</t>
    </r>
    <r>
      <rPr>
        <b/>
        <sz val="10"/>
        <color indexed="8"/>
        <rFont val="Arial"/>
        <family val="2"/>
      </rPr>
      <t xml:space="preserve">                 Kodi buxhetor: </t>
    </r>
    <r>
      <rPr>
        <b/>
        <sz val="10"/>
        <color indexed="8"/>
        <rFont val="Arial"/>
        <family val="2"/>
      </rPr>
      <t>13310</t>
    </r>
  </si>
  <si>
    <t>Sherbime te internetit per dhjetor</t>
  </si>
  <si>
    <t>KUJTESA NET SHPK</t>
  </si>
  <si>
    <t>Sherbime te internetit-Janar</t>
  </si>
  <si>
    <t xml:space="preserve">Sherbime te internetit -Shkurt </t>
  </si>
  <si>
    <r>
      <t xml:space="preserve">                    </t>
    </r>
    <r>
      <rPr>
        <b/>
        <sz val="10"/>
        <color indexed="8"/>
        <rFont val="Arial"/>
        <family val="2"/>
      </rPr>
      <t>Shpenzime tjera telefonike Vala 900</t>
    </r>
    <r>
      <rPr>
        <b/>
        <sz val="10"/>
        <color indexed="8"/>
        <rFont val="Arial"/>
        <family val="2"/>
      </rPr>
      <t xml:space="preserve">                 Kodi buxhetor: </t>
    </r>
    <r>
      <rPr>
        <b/>
        <sz val="10"/>
        <color indexed="8"/>
        <rFont val="Arial"/>
        <family val="2"/>
      </rPr>
      <t>13320</t>
    </r>
  </si>
  <si>
    <r>
      <t xml:space="preserve">                    </t>
    </r>
    <r>
      <rPr>
        <b/>
        <sz val="10"/>
        <color indexed="8"/>
        <rFont val="Arial"/>
        <family val="2"/>
      </rPr>
      <t>Shërbimet e arsimit dhe trajnimit</t>
    </r>
    <r>
      <rPr>
        <b/>
        <sz val="10"/>
        <color indexed="8"/>
        <rFont val="Arial"/>
        <family val="2"/>
      </rPr>
      <t xml:space="preserve">                 Kodi buxhetor: </t>
    </r>
    <r>
      <rPr>
        <b/>
        <sz val="10"/>
        <color indexed="8"/>
        <rFont val="Arial"/>
        <family val="2"/>
      </rPr>
      <t>13410</t>
    </r>
  </si>
  <si>
    <t xml:space="preserve">Sherbimet e trajnimit Sistemi i Menaxhimit te Dokumenteve ,Financiare dhe te Prokurimit gjate Shpenzimit te Buxhetit ne Institucione dhe qasja ne keto dokumente </t>
  </si>
  <si>
    <t>FLSA</t>
  </si>
  <si>
    <t xml:space="preserve">Sherbimet e trajnimit per Ndryshimet ne Prokurimin Publik , Prokurimi Elektronik si dhe Baza Ligjore e Dhenies Prioritet Operatorve  Ekonomike Vendor </t>
  </si>
  <si>
    <t>Sherbimet e trajnimit</t>
  </si>
  <si>
    <t>European Senter LL.C</t>
  </si>
  <si>
    <t>Sherbimet e trajnimit me 10-13 mars 2016</t>
  </si>
  <si>
    <t>BM TRAINING LLC</t>
  </si>
  <si>
    <r>
      <t xml:space="preserve">                    </t>
    </r>
    <r>
      <rPr>
        <b/>
        <sz val="10"/>
        <color indexed="8"/>
        <rFont val="Arial"/>
        <family val="2"/>
      </rPr>
      <t>Shërbime shtypje-jo marketing</t>
    </r>
    <r>
      <rPr>
        <b/>
        <sz val="10"/>
        <color indexed="8"/>
        <rFont val="Arial"/>
        <family val="2"/>
      </rPr>
      <t xml:space="preserve">                 Kodi buxhetor: </t>
    </r>
    <r>
      <rPr>
        <b/>
        <sz val="10"/>
        <color indexed="8"/>
        <rFont val="Arial"/>
        <family val="2"/>
      </rPr>
      <t>13450</t>
    </r>
  </si>
  <si>
    <t>Botimi  i Revistes "Kuvendi"</t>
  </si>
  <si>
    <t>NTP OFFICE PRINTY</t>
  </si>
  <si>
    <t>SHOQ NDERKO E TE VERBERVE PEJE</t>
  </si>
  <si>
    <r>
      <t xml:space="preserve">                    </t>
    </r>
    <r>
      <rPr>
        <b/>
        <sz val="10"/>
        <color indexed="8"/>
        <rFont val="Arial"/>
        <family val="2"/>
      </rPr>
      <t>Shërbime tjera kontraktuese</t>
    </r>
    <r>
      <rPr>
        <b/>
        <sz val="10"/>
        <color indexed="8"/>
        <rFont val="Arial"/>
        <family val="2"/>
      </rPr>
      <t xml:space="preserve">                 Kodi buxhetor: </t>
    </r>
    <r>
      <rPr>
        <b/>
        <sz val="10"/>
        <color indexed="8"/>
        <rFont val="Arial"/>
        <family val="2"/>
      </rPr>
      <t>13460</t>
    </r>
  </si>
  <si>
    <t>Sherbime tjera - Huazim i pajisjeve 23/12/2015</t>
  </si>
  <si>
    <t>AVC GROUP SHPK</t>
  </si>
  <si>
    <t>Mbikq. e proj."Renov. i nderteses dhe instalimeve.eks."</t>
  </si>
  <si>
    <t>10/02/2016</t>
  </si>
  <si>
    <t>ALB ARCHITECT SHPK</t>
  </si>
  <si>
    <t xml:space="preserve">Sherbime tjera - Page Janar </t>
  </si>
  <si>
    <t>Bukurije Rukolli</t>
  </si>
  <si>
    <t>Zana Elshani</t>
  </si>
  <si>
    <t>Sherbime tjera abonim nje vjeçar i kartelave per Digitalbit 01422740950-6,01422667376-3,02145387076-4,01422667378-9,01422641721-1,01422667375-5</t>
  </si>
  <si>
    <t>ITS NTSH</t>
  </si>
  <si>
    <t>Kontributi i punetorit</t>
  </si>
  <si>
    <t>TKPK</t>
  </si>
  <si>
    <t>Kontributi i punedhenesit</t>
  </si>
  <si>
    <t xml:space="preserve">Tatim </t>
  </si>
  <si>
    <t>ATK</t>
  </si>
  <si>
    <t>Sherbime tjera - Huazim i pajisjeve 21/1/2016</t>
  </si>
  <si>
    <t xml:space="preserve">Sherbime tjera gjate takimi pune me 4 shkurt 2016 per  salla me kapacitet prej 25 persona  </t>
  </si>
  <si>
    <t>HOTEL SIRIUS</t>
  </si>
  <si>
    <t>Sherbime tjera - Vizë</t>
  </si>
  <si>
    <t>Armend Ademaj</t>
  </si>
  <si>
    <t xml:space="preserve">Sherbimet tjera-Paga Shkurt </t>
  </si>
  <si>
    <t>GLOBAL CONSULTING DEVELOPMENT</t>
  </si>
  <si>
    <t xml:space="preserve">Tatimi </t>
  </si>
  <si>
    <t>Sherbime tjera - Huazim i pajisjeve me daten 19 shkurt 2016 si dhe 25 shkurt 2016</t>
  </si>
  <si>
    <t xml:space="preserve">Sherbime tjera - Page mars </t>
  </si>
  <si>
    <r>
      <t xml:space="preserve">                    </t>
    </r>
    <r>
      <rPr>
        <b/>
        <sz val="10"/>
        <color indexed="8"/>
        <rFont val="Arial"/>
        <family val="2"/>
      </rPr>
      <t>Furnizime për zyrë</t>
    </r>
    <r>
      <rPr>
        <b/>
        <sz val="10"/>
        <color indexed="8"/>
        <rFont val="Arial"/>
        <family val="2"/>
      </rPr>
      <t xml:space="preserve">                 Kodi buxhetor: </t>
    </r>
    <r>
      <rPr>
        <b/>
        <sz val="10"/>
        <color indexed="8"/>
        <rFont val="Arial"/>
        <family val="2"/>
      </rPr>
      <t>13610</t>
    </r>
  </si>
  <si>
    <t xml:space="preserve">Furnzimi </t>
  </si>
  <si>
    <t>JAKUPI NTSH</t>
  </si>
  <si>
    <t>Furnzimi</t>
  </si>
  <si>
    <t>EURO PRINTY</t>
  </si>
  <si>
    <t>Furinizim</t>
  </si>
  <si>
    <t>DE ARTE DPT</t>
  </si>
  <si>
    <t xml:space="preserve">Furnizim </t>
  </si>
  <si>
    <t>Lulishtja Labi</t>
  </si>
  <si>
    <t>Furnizim</t>
  </si>
  <si>
    <t>Furnizim me uje</t>
  </si>
  <si>
    <t>ADEA GROUP SHPK</t>
  </si>
  <si>
    <t xml:space="preserve">Furnizim me flamuj </t>
  </si>
  <si>
    <t>VM3 SHPK</t>
  </si>
  <si>
    <t>Furnizim me tepisona</t>
  </si>
  <si>
    <t>Gjini NTHP</t>
  </si>
  <si>
    <t xml:space="preserve">Furnizim me vule faksimil per nevojat e Kabinetit te Kryetarit te Kuvendit </t>
  </si>
  <si>
    <t>17/03/2016</t>
  </si>
  <si>
    <t>ADNAN REZNIQI</t>
  </si>
  <si>
    <r>
      <t xml:space="preserve">                    </t>
    </r>
    <r>
      <rPr>
        <b/>
        <sz val="10"/>
        <color indexed="8"/>
        <rFont val="Arial"/>
        <family val="2"/>
      </rPr>
      <t>Karburant për vetura</t>
    </r>
    <r>
      <rPr>
        <b/>
        <sz val="10"/>
        <color indexed="8"/>
        <rFont val="Arial"/>
        <family val="2"/>
      </rPr>
      <t xml:space="preserve">                 Kodi buxhetor: </t>
    </r>
    <r>
      <rPr>
        <b/>
        <sz val="10"/>
        <color indexed="8"/>
        <rFont val="Arial"/>
        <family val="2"/>
      </rPr>
      <t>13780</t>
    </r>
  </si>
  <si>
    <t>Derivate per vetura</t>
  </si>
  <si>
    <t>HIB PETROL SHPK</t>
  </si>
  <si>
    <t xml:space="preserve">Derivate per vetura- Dhjetor </t>
  </si>
  <si>
    <t>Derivate per vetura-Janar</t>
  </si>
  <si>
    <t>HIB PETROL</t>
  </si>
  <si>
    <r>
      <t xml:space="preserve">                    </t>
    </r>
    <r>
      <rPr>
        <b/>
        <sz val="10"/>
        <color indexed="8"/>
        <rFont val="Arial"/>
        <family val="2"/>
      </rPr>
      <t>Shërbimet e regjistrimit dhe sigurimeve</t>
    </r>
    <r>
      <rPr>
        <b/>
        <sz val="10"/>
        <color indexed="8"/>
        <rFont val="Arial"/>
        <family val="2"/>
      </rPr>
      <t xml:space="preserve">                 Kodi buxhetor: </t>
    </r>
    <r>
      <rPr>
        <b/>
        <sz val="10"/>
        <color indexed="8"/>
        <rFont val="Arial"/>
        <family val="2"/>
      </rPr>
      <t>13950</t>
    </r>
  </si>
  <si>
    <t xml:space="preserve">Taksa administrative </t>
  </si>
  <si>
    <t>Taksa administrative</t>
  </si>
  <si>
    <t>Takse administrative</t>
  </si>
  <si>
    <t xml:space="preserve">Regjistrim automjeteve </t>
  </si>
  <si>
    <t>Regjistrim i automjteve</t>
  </si>
  <si>
    <t xml:space="preserve"> Takse ekologjike</t>
  </si>
  <si>
    <r>
      <t xml:space="preserve">                    </t>
    </r>
    <r>
      <rPr>
        <b/>
        <sz val="10"/>
        <color indexed="8"/>
        <rFont val="Arial"/>
        <family val="2"/>
      </rPr>
      <t>Taksa komunale e regjistrimit te automjeteve</t>
    </r>
    <r>
      <rPr>
        <b/>
        <sz val="10"/>
        <color indexed="8"/>
        <rFont val="Arial"/>
        <family val="2"/>
      </rPr>
      <t xml:space="preserve">                 Kodi buxhetor: </t>
    </r>
    <r>
      <rPr>
        <b/>
        <sz val="10"/>
        <color indexed="8"/>
        <rFont val="Arial"/>
        <family val="2"/>
      </rPr>
      <t>13952</t>
    </r>
  </si>
  <si>
    <t>Takse komunale</t>
  </si>
  <si>
    <t>Komuna e Prishtines</t>
  </si>
  <si>
    <r>
      <t xml:space="preserve">                    </t>
    </r>
    <r>
      <rPr>
        <b/>
        <sz val="10"/>
        <color indexed="8"/>
        <rFont val="Arial"/>
        <family val="2"/>
      </rPr>
      <t>Mirëmbajtja dhe riparimi i automjeteve</t>
    </r>
    <r>
      <rPr>
        <b/>
        <sz val="10"/>
        <color indexed="8"/>
        <rFont val="Arial"/>
        <family val="2"/>
      </rPr>
      <t xml:space="preserve">                 Kodi buxhetor: </t>
    </r>
    <r>
      <rPr>
        <b/>
        <sz val="10"/>
        <color indexed="8"/>
        <rFont val="Arial"/>
        <family val="2"/>
      </rPr>
      <t>14010</t>
    </r>
  </si>
  <si>
    <t>Mirembajtje , servisim e automjeteve</t>
  </si>
  <si>
    <t>AUTO MITA NPT</t>
  </si>
  <si>
    <t>Mirembajtje e automjeteve nentor, dhjetor dhe shkurt 2016</t>
  </si>
  <si>
    <t>NPSH ALLMAKES GLOBAL SERVICES</t>
  </si>
  <si>
    <r>
      <t xml:space="preserve">                    </t>
    </r>
    <r>
      <rPr>
        <b/>
        <sz val="10"/>
        <color indexed="8"/>
        <rFont val="Arial"/>
        <family val="2"/>
      </rPr>
      <t>Mirëmbajtja e ndërtesave</t>
    </r>
    <r>
      <rPr>
        <b/>
        <sz val="10"/>
        <color indexed="8"/>
        <rFont val="Arial"/>
        <family val="2"/>
      </rPr>
      <t xml:space="preserve">                 Kodi buxhetor: </t>
    </r>
    <r>
      <rPr>
        <b/>
        <sz val="10"/>
        <color indexed="8"/>
        <rFont val="Arial"/>
        <family val="2"/>
      </rPr>
      <t>14020</t>
    </r>
  </si>
  <si>
    <t xml:space="preserve">Mirembajtja e nderteses-Janar </t>
  </si>
  <si>
    <t>NPN UNI PROJECT</t>
  </si>
  <si>
    <t>Mirembajtja e nderteses-Shkurt</t>
  </si>
  <si>
    <r>
      <t xml:space="preserve">                    </t>
    </r>
    <r>
      <rPr>
        <b/>
        <sz val="10"/>
        <color indexed="8"/>
        <rFont val="Arial"/>
        <family val="2"/>
      </rPr>
      <t>Mirëmbajtja e teknologjisë informative</t>
    </r>
    <r>
      <rPr>
        <b/>
        <sz val="10"/>
        <color indexed="8"/>
        <rFont val="Arial"/>
        <family val="2"/>
      </rPr>
      <t xml:space="preserve">                 Kodi buxhetor: </t>
    </r>
    <r>
      <rPr>
        <b/>
        <sz val="10"/>
        <color indexed="8"/>
        <rFont val="Arial"/>
        <family val="2"/>
      </rPr>
      <t>14040</t>
    </r>
  </si>
  <si>
    <t>Mirem.e sis. DCN dhe A/V-Janar</t>
  </si>
  <si>
    <t xml:space="preserve">Web faqja e Kuvendit-Dhjetor </t>
  </si>
  <si>
    <t>RROTA SHTEPIA BOTUESE SHPK</t>
  </si>
  <si>
    <t xml:space="preserve">Mirem.e softuerit per buxhet-Dhjetor </t>
  </si>
  <si>
    <t>PBC SHPK</t>
  </si>
  <si>
    <t>Miremb.e sist.CCTV dhe mbr.kunder zjarrit ME 23 nentor-22 dhjetor 2015</t>
  </si>
  <si>
    <t>PRO 4 SHPK</t>
  </si>
  <si>
    <t>Mirembajtja e sis.Kabllor -Dhjetor</t>
  </si>
  <si>
    <t>Mirembajtje e rrjetit kabllovik-Janar</t>
  </si>
  <si>
    <t xml:space="preserve">Web faqja e Kuvendit-Janar </t>
  </si>
  <si>
    <t>Mirem.e sis. DCN dhe A/V-Dhjetor</t>
  </si>
  <si>
    <t xml:space="preserve">Mirem.e sis. CCTV dhe mb.kun.zj.
 prej 22 dhjetor 22 Janar </t>
  </si>
  <si>
    <t>21/03/2016</t>
  </si>
  <si>
    <t>Mirem.e softuerit per buxhet-Janar</t>
  </si>
  <si>
    <t>Mirem.e sis. DCN dhe A/V-Shkurt</t>
  </si>
  <si>
    <t xml:space="preserve">Mirem.e softuerit per buxhet-Shkurt </t>
  </si>
  <si>
    <t>Mirem.e sis. CCTV dhe mb.kun.zj. prej 23 janar -22 Shkurt 2016</t>
  </si>
  <si>
    <t xml:space="preserve">Web faqja e Kuvendit-Shkurt </t>
  </si>
  <si>
    <r>
      <t xml:space="preserve">                    </t>
    </r>
    <r>
      <rPr>
        <b/>
        <sz val="10"/>
        <color indexed="8"/>
        <rFont val="Arial"/>
        <family val="2"/>
      </rPr>
      <t>Mirëmbajtja e mobilieve dhe pajisjeve</t>
    </r>
    <r>
      <rPr>
        <b/>
        <sz val="10"/>
        <color indexed="8"/>
        <rFont val="Arial"/>
        <family val="2"/>
      </rPr>
      <t xml:space="preserve">                 Kodi buxhetor: </t>
    </r>
    <r>
      <rPr>
        <b/>
        <sz val="10"/>
        <color indexed="8"/>
        <rFont val="Arial"/>
        <family val="2"/>
      </rPr>
      <t>14050</t>
    </r>
  </si>
  <si>
    <t xml:space="preserve">Servisimi i liftave- Janar </t>
  </si>
  <si>
    <t>EJONA NTSH</t>
  </si>
  <si>
    <t xml:space="preserve">Mirembajtje e fotokopjeve-Janar </t>
  </si>
  <si>
    <t>NTSH RIKON</t>
  </si>
  <si>
    <t>Mirembajtje e fotokopjeve-Janar</t>
  </si>
  <si>
    <t>INFO COM</t>
  </si>
  <si>
    <t xml:space="preserve">Mirembajtje e liftave -Shkurt </t>
  </si>
  <si>
    <t>Mirembajtje e fotokopjeve-Shkurt</t>
  </si>
  <si>
    <t>Mirembajtje e fotokopjeve-Mars</t>
  </si>
  <si>
    <r>
      <t xml:space="preserve">                    </t>
    </r>
    <r>
      <rPr>
        <b/>
        <sz val="10"/>
        <color indexed="8"/>
        <rFont val="Arial"/>
        <family val="2"/>
      </rPr>
      <t>Shpenzimet për informim publik</t>
    </r>
    <r>
      <rPr>
        <b/>
        <sz val="10"/>
        <color indexed="8"/>
        <rFont val="Arial"/>
        <family val="2"/>
      </rPr>
      <t xml:space="preserve">                 Kodi buxhetor: </t>
    </r>
    <r>
      <rPr>
        <b/>
        <sz val="10"/>
        <color indexed="8"/>
        <rFont val="Arial"/>
        <family val="2"/>
      </rPr>
      <t>14230</t>
    </r>
  </si>
  <si>
    <t xml:space="preserve">Shtypi Ditor -Dhjetor </t>
  </si>
  <si>
    <t>DPH CIMI</t>
  </si>
  <si>
    <t>Gazeta Zyrtare 34,35,36,37,38,39,40 viti 2015</t>
  </si>
  <si>
    <t>Zyra e Kryeministri</t>
  </si>
  <si>
    <t>Shtypi Ditor-Janar</t>
  </si>
  <si>
    <t xml:space="preserve">Shtypi ditor-Shkurt </t>
  </si>
  <si>
    <r>
      <t xml:space="preserve">                    </t>
    </r>
    <r>
      <rPr>
        <b/>
        <sz val="10"/>
        <color indexed="8"/>
        <rFont val="Arial"/>
        <family val="2"/>
      </rPr>
      <t>Drekat zyrtare</t>
    </r>
    <r>
      <rPr>
        <b/>
        <sz val="10"/>
        <color indexed="8"/>
        <rFont val="Arial"/>
        <family val="2"/>
      </rPr>
      <t xml:space="preserve">                 Kodi buxhetor: </t>
    </r>
    <r>
      <rPr>
        <b/>
        <sz val="10"/>
        <color indexed="8"/>
        <rFont val="Arial"/>
        <family val="2"/>
      </rPr>
      <t>14310</t>
    </r>
  </si>
  <si>
    <t>Drekë zyrtare shtruar me 05/01/2016, ne te cilen jane sherbyer 11 zyrtar</t>
  </si>
  <si>
    <t>Amazona</t>
  </si>
  <si>
    <t xml:space="preserve">Drekë zyrtare -Me rastin e vizites zyrtare te delegecionit te Republikes se Shqiperise ne Kuvendin e Republikes se Kosoves me 17-19 dhjetor 2015 eshte shtruar drekë zyrtare me 19/12/2015,siaps aporivmit </t>
  </si>
  <si>
    <t>NEWCOTROFTA LLC</t>
  </si>
  <si>
    <t>Drekë zyrtare shtruar nga Sekretari i Kuvendi te Kosoves per partnerët e Kuvendit te Kosoves  me 24 dhjetor 2015</t>
  </si>
  <si>
    <t>20/01/2016</t>
  </si>
  <si>
    <t>De Rada</t>
  </si>
  <si>
    <t xml:space="preserve">Drekë zyrtare - Me daten 23 dhjetor 2015 Kryetari i Kuvendit ka organizuar koktell per fund vit </t>
  </si>
  <si>
    <t xml:space="preserve">Drekë zyrtare-Me rastin e vizites se Delegacionit te Republikes se Shqiperis ne Kuvendit e republikes se Kosoves me 17-19 dhjetor 2015 eshte shtruar drekë zyrtare </t>
  </si>
  <si>
    <t>GRESA LOUNGE RESTAURANT SHPK</t>
  </si>
  <si>
    <t>Drekë zrytare me 29 dhjetor 2015 ne te cilen jan sherbyer 157 zyrtar</t>
  </si>
  <si>
    <t>APOLLONIA 1991-2</t>
  </si>
  <si>
    <t>Drekë zrytare me 17-19 dhjetor 2016</t>
  </si>
  <si>
    <t>APOLLONIA 1991</t>
  </si>
  <si>
    <t>Drekë zrytare e shtruar nga sekretari i Kuvendit te Republikes se Kosoves per Drejtorin e Misionit te USAID si dhe pjesmeres te tjere me 20 janar 2016</t>
  </si>
  <si>
    <t>TIFFANY 05 DPH</t>
  </si>
  <si>
    <t>Dreke zyrtare , Zyra e Sekretari t e pergjitheshem te Kuvendit te Kosoves ka organizuar takim dhe drekë pune per Plani Strategjik te Kuvendi te Kosoves se bashku me donatoret me 4 shkur 2016</t>
  </si>
  <si>
    <t>Dreke zyrtare me 09/2/2016,10/02/2016,11/02/2016</t>
  </si>
  <si>
    <t>RINGS NH</t>
  </si>
  <si>
    <t xml:space="preserve">Drekë zyrtare e shtruar me 7 mars 2016 gjate vizites nga Parlamendit i Irlandes Veriore sipas aprovimit </t>
  </si>
  <si>
    <t>Dreke zyrtare me 9 mars 2016 nga vizita e Parlamendtit te Irlandes Veriore , me aprovim</t>
  </si>
  <si>
    <t>FILIKAQA SHPK</t>
  </si>
  <si>
    <t xml:space="preserve">Drekë zyrtare e shtruar nga sekretari i Kuvendit te Kosoves me 12 mars 2016, sipas aprovimit </t>
  </si>
  <si>
    <t>AMAZONA</t>
  </si>
  <si>
    <t xml:space="preserve">Dreke zyrtare e shtruar me 8 mars 2016 per nder te dites se Gruas , sipas aprovimit </t>
  </si>
  <si>
    <t>EMERALD HOTEL</t>
  </si>
  <si>
    <r>
      <t xml:space="preserve">                    </t>
    </r>
    <r>
      <rPr>
        <b/>
        <sz val="10"/>
        <color indexed="8"/>
        <rFont val="Arial"/>
        <family val="2"/>
      </rPr>
      <t xml:space="preserve">                 Kodi buxhetor: </t>
    </r>
    <r>
      <rPr>
        <b/>
        <sz val="10"/>
        <color indexed="8"/>
        <rFont val="Arial"/>
        <family val="2"/>
      </rPr>
      <t>31120 - 13431</t>
    </r>
  </si>
  <si>
    <t>Renovimi i nderteses dhe inst.eksistuese situacioni V</t>
  </si>
  <si>
    <t>TEKNO ING CONSULTING SHPK</t>
  </si>
  <si>
    <t>Mallra dhe sherbime</t>
  </si>
  <si>
    <t>Komunali</t>
  </si>
  <si>
    <t>kapital</t>
  </si>
  <si>
    <t>gjithsej</t>
  </si>
  <si>
    <t>Stafi Politik</t>
  </si>
  <si>
    <t>Shpenzime te udhetimit - Bileta per Blerim Latifi 26-29 shkurt 2016</t>
  </si>
  <si>
    <t xml:space="preserve">Shpenzime te udhetimit - Bileta per Dhurata Hoxha ,Gezim Kasapolli, Avni Bytyqi, Bashkim Rrahmani,Shpresim Shala  (REFUND )  </t>
  </si>
  <si>
    <t>Shpenzime te udhetimit - Bileta per Blerim Latifi me 17-20 janar 2016</t>
  </si>
  <si>
    <t xml:space="preserve">Shpenzime te udhetimit - Bileta per Gezim Kasapolli &amp; Driton Lajci 11-16(15-18) shkurt 2016 me aprovim </t>
  </si>
  <si>
    <t>Shpenzime te udhetimit - Bileta per Avni Bytyqi, Bashkim Rrahmani,Shpresim Shala  11-16 shkurt 2016 me aprovim</t>
  </si>
  <si>
    <t xml:space="preserve">Meditje uz.Latvi me 26-29 janar 2016, me vendim nr.05-V-226
</t>
  </si>
  <si>
    <t>Blerim Latifi</t>
  </si>
  <si>
    <t xml:space="preserve">Meditje uz.Zvicer </t>
  </si>
  <si>
    <t>Zvicer</t>
  </si>
  <si>
    <t xml:space="preserve">Meditje uz.Bruksel me 15-18 shkurt 2016, aprovim 
</t>
  </si>
  <si>
    <t>Avni Bytyqi</t>
  </si>
  <si>
    <t xml:space="preserve">Meditje uz.Bruksel me 15-18 shkurt 2016, aprovim </t>
  </si>
  <si>
    <t>Bashkim Rrahmani</t>
  </si>
  <si>
    <t>Shpresim Shala</t>
  </si>
  <si>
    <t xml:space="preserve">Meditje uz.Bruksel me 15-18 shkurt 2016, me aprovim </t>
  </si>
  <si>
    <t>Gezim Kasapolli</t>
  </si>
  <si>
    <t>Driton Lajqi</t>
  </si>
  <si>
    <t>Akomod.gjate uz.Latvi me 26-29 janar 2016, me vendim nr.05-V-226</t>
  </si>
  <si>
    <t xml:space="preserve">Akomod.uz.Bruksel me 15-18 shkurt 2016, aprovim 
</t>
  </si>
  <si>
    <t xml:space="preserve">Akomod.uz.Bruksel me 15-18 shkurt 2016, aprovim </t>
  </si>
  <si>
    <t xml:space="preserve">Akomd.gjate uz.Bruksel me 15-18 shkurt 2016, me apovim </t>
  </si>
  <si>
    <t>Sherbime tjera - Pas. zyrtare per Driton Lajçi</t>
  </si>
  <si>
    <t xml:space="preserve">Sherbime tjera </t>
  </si>
  <si>
    <t>Dhurata Hoxha</t>
  </si>
  <si>
    <t xml:space="preserve">Provizion (Konvertim) me 30 janar -10 shkrut 2016
</t>
  </si>
  <si>
    <t xml:space="preserve">Dreke zyrtare -Me rastin e festave te fund viti me 22 dhjetor 2015 eshte shtruar drekë zrytare </t>
  </si>
  <si>
    <t>CONTRY HOUSE</t>
  </si>
</sst>
</file>

<file path=xl/styles.xml><?xml version="1.0" encoding="utf-8"?>
<styleSheet xmlns="http://schemas.openxmlformats.org/spreadsheetml/2006/main">
  <numFmts count="2">
    <numFmt numFmtId="43" formatCode="_(* #,##0.00_);_(* \(#,##0.00\);_(* &quot;-&quot;??_);_(@_)"/>
    <numFmt numFmtId="164" formatCode="[$-10409]#,##0.00"/>
  </numFmts>
  <fonts count="32">
    <font>
      <sz val="11"/>
      <color theme="1"/>
      <name val="Calibri"/>
      <family val="2"/>
      <scheme val="minor"/>
    </font>
    <font>
      <sz val="11"/>
      <color theme="1"/>
      <name val="Calibri"/>
      <family val="2"/>
      <scheme val="minor"/>
    </font>
    <font>
      <b/>
      <sz val="20"/>
      <color theme="1"/>
      <name val="Times New Roman"/>
      <family val="1"/>
    </font>
    <font>
      <sz val="20"/>
      <color theme="1"/>
      <name val="Times New Roman"/>
      <family val="1"/>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36"/>
      <color theme="1"/>
      <name val="Times New Roman"/>
      <family val="1"/>
    </font>
    <font>
      <sz val="26"/>
      <color theme="1"/>
      <name val="Times New Roman"/>
      <family val="1"/>
    </font>
    <font>
      <sz val="28"/>
      <color theme="1"/>
      <name val="Times New Roman"/>
      <family val="1"/>
    </font>
    <font>
      <b/>
      <sz val="28"/>
      <color theme="1"/>
      <name val="Times New Roman"/>
      <family val="1"/>
    </font>
    <font>
      <b/>
      <sz val="14"/>
      <color theme="1"/>
      <name val="Times New Roman"/>
      <family val="1"/>
    </font>
    <font>
      <sz val="14"/>
      <color theme="1"/>
      <name val="Times New Roman"/>
      <family val="1"/>
    </font>
    <font>
      <b/>
      <sz val="14"/>
      <color rgb="FF000000"/>
      <name val="Times New Roman"/>
      <family val="1"/>
    </font>
    <font>
      <sz val="14"/>
      <color rgb="FF000000"/>
      <name val="Times New Roman"/>
      <family val="1"/>
    </font>
    <font>
      <sz val="40"/>
      <color theme="1"/>
      <name val="Times New Roman"/>
      <family val="1"/>
    </font>
    <font>
      <b/>
      <sz val="40"/>
      <color theme="1"/>
      <name val="Times New Roman"/>
      <family val="1"/>
    </font>
    <font>
      <sz val="36"/>
      <color theme="1"/>
      <name val="Times New Roman"/>
      <family val="1"/>
    </font>
    <font>
      <sz val="12"/>
      <color theme="1"/>
      <name val="Calibri"/>
      <family val="2"/>
      <scheme val="minor"/>
    </font>
    <font>
      <b/>
      <sz val="72"/>
      <color theme="1"/>
      <name val="Times New Roman"/>
      <family val="1"/>
    </font>
    <font>
      <sz val="10"/>
      <name val="Arial"/>
      <family val="2"/>
    </font>
    <font>
      <sz val="14"/>
      <name val="Times New Roman"/>
      <family val="1"/>
    </font>
    <font>
      <sz val="10"/>
      <name val="Arial"/>
    </font>
    <font>
      <b/>
      <u/>
      <sz val="10"/>
      <name val="Arial"/>
      <family val="2"/>
    </font>
    <font>
      <b/>
      <u/>
      <sz val="10"/>
      <color indexed="8"/>
      <name val="Arial"/>
      <family val="2"/>
    </font>
    <font>
      <b/>
      <sz val="10"/>
      <color indexed="8"/>
      <name val="Arial"/>
      <charset val="1"/>
    </font>
    <font>
      <sz val="10"/>
      <color indexed="8"/>
      <name val="Arial"/>
      <charset val="1"/>
    </font>
    <font>
      <b/>
      <sz val="10"/>
      <name val="Arial"/>
      <family val="2"/>
    </font>
    <font>
      <b/>
      <sz val="10"/>
      <color indexed="8"/>
      <name val="Arial"/>
      <family val="2"/>
    </font>
    <font>
      <sz val="10"/>
      <color indexed="8"/>
      <name val="Arial"/>
      <family val="2"/>
    </font>
  </fonts>
  <fills count="7">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indexed="0"/>
      </patternFill>
    </fill>
  </fills>
  <borders count="4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0" fontId="24" fillId="0" borderId="0"/>
    <xf numFmtId="43" fontId="24" fillId="0" borderId="0" applyFont="0" applyFill="0" applyBorder="0" applyAlignment="0" applyProtection="0"/>
  </cellStyleXfs>
  <cellXfs count="261">
    <xf numFmtId="0" fontId="0" fillId="0" borderId="0" xfId="0"/>
    <xf numFmtId="0" fontId="2" fillId="0" borderId="0" xfId="0" applyFont="1" applyAlignment="1">
      <alignment horizontal="left" indent="8"/>
    </xf>
    <xf numFmtId="0" fontId="3" fillId="0" borderId="0" xfId="0" applyFont="1"/>
    <xf numFmtId="0" fontId="4" fillId="0" borderId="0" xfId="0" applyFont="1"/>
    <xf numFmtId="0" fontId="5" fillId="0" borderId="36"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wrapText="1"/>
    </xf>
    <xf numFmtId="0" fontId="5" fillId="0" borderId="36" xfId="0" applyFont="1" applyBorder="1"/>
    <xf numFmtId="0" fontId="5" fillId="0" borderId="0" xfId="0" applyFont="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3" fontId="7" fillId="0" borderId="22" xfId="0" applyNumberFormat="1" applyFont="1" applyBorder="1" applyAlignment="1">
      <alignment horizontal="center"/>
    </xf>
    <xf numFmtId="0" fontId="7" fillId="0" borderId="17" xfId="0" applyFont="1" applyBorder="1" applyAlignment="1">
      <alignment horizontal="center"/>
    </xf>
    <xf numFmtId="0" fontId="4" fillId="0" borderId="15" xfId="0" applyFont="1" applyBorder="1" applyAlignment="1">
      <alignment horizontal="center"/>
    </xf>
    <xf numFmtId="0" fontId="6" fillId="3" borderId="0" xfId="0" applyFont="1" applyFill="1" applyAlignment="1">
      <alignment horizontal="right"/>
    </xf>
    <xf numFmtId="0" fontId="7" fillId="0" borderId="21" xfId="0" applyFont="1" applyBorder="1"/>
    <xf numFmtId="0" fontId="6" fillId="2" borderId="22" xfId="0" applyFont="1" applyFill="1" applyBorder="1"/>
    <xf numFmtId="0" fontId="7" fillId="2" borderId="16" xfId="0" applyFont="1" applyFill="1" applyBorder="1"/>
    <xf numFmtId="0" fontId="6" fillId="3" borderId="23" xfId="0" applyFont="1" applyFill="1" applyBorder="1" applyAlignment="1">
      <alignment horizontal="center" wrapText="1"/>
    </xf>
    <xf numFmtId="0" fontId="6" fillId="0" borderId="16" xfId="0" applyFont="1" applyBorder="1" applyAlignment="1">
      <alignment wrapText="1"/>
    </xf>
    <xf numFmtId="0" fontId="4" fillId="0" borderId="15" xfId="0" applyFont="1" applyBorder="1" applyAlignment="1">
      <alignment horizontal="right"/>
    </xf>
    <xf numFmtId="0" fontId="4" fillId="0" borderId="16" xfId="0" applyFont="1" applyBorder="1" applyAlignment="1">
      <alignment wrapText="1"/>
    </xf>
    <xf numFmtId="43" fontId="6" fillId="0" borderId="16" xfId="1" applyFont="1" applyBorder="1"/>
    <xf numFmtId="10" fontId="6" fillId="0" borderId="16" xfId="2" applyNumberFormat="1" applyFont="1" applyBorder="1"/>
    <xf numFmtId="0" fontId="7" fillId="0" borderId="17" xfId="0" applyFont="1" applyBorder="1" applyAlignment="1">
      <alignment horizontal="right"/>
    </xf>
    <xf numFmtId="0" fontId="5" fillId="0" borderId="18" xfId="0" applyFont="1" applyBorder="1" applyAlignment="1">
      <alignment wrapText="1"/>
    </xf>
    <xf numFmtId="43" fontId="7" fillId="2" borderId="18" xfId="1" applyFont="1" applyFill="1" applyBorder="1"/>
    <xf numFmtId="10" fontId="7" fillId="0" borderId="18" xfId="2" applyNumberFormat="1" applyFont="1" applyBorder="1"/>
    <xf numFmtId="43" fontId="7" fillId="0" borderId="18" xfId="1" applyFont="1" applyBorder="1"/>
    <xf numFmtId="0" fontId="6" fillId="0" borderId="16" xfId="0" applyFont="1" applyBorder="1"/>
    <xf numFmtId="0" fontId="5" fillId="0" borderId="2" xfId="0" applyFont="1" applyBorder="1" applyAlignment="1">
      <alignment vertical="top" wrapText="1"/>
    </xf>
    <xf numFmtId="0" fontId="5" fillId="0" borderId="39" xfId="0" applyFont="1" applyBorder="1" applyAlignment="1">
      <alignment vertical="top" wrapText="1"/>
    </xf>
    <xf numFmtId="0" fontId="5" fillId="0" borderId="24" xfId="0" applyFont="1" applyBorder="1" applyAlignment="1">
      <alignment vertical="top" wrapText="1"/>
    </xf>
    <xf numFmtId="0" fontId="5" fillId="0" borderId="0" xfId="0" applyFont="1" applyBorder="1" applyAlignment="1">
      <alignment horizontal="left" vertical="top" wrapText="1" indent="5"/>
    </xf>
    <xf numFmtId="0" fontId="5" fillId="0" borderId="15" xfId="0" applyFont="1" applyBorder="1" applyAlignment="1">
      <alignment vertical="top" wrapText="1"/>
    </xf>
    <xf numFmtId="0" fontId="5" fillId="0" borderId="4" xfId="0" applyFont="1" applyBorder="1" applyAlignment="1">
      <alignment vertical="top" wrapText="1"/>
    </xf>
    <xf numFmtId="0" fontId="5" fillId="0" borderId="6" xfId="0" applyFont="1" applyBorder="1" applyAlignment="1">
      <alignment vertical="top" wrapText="1"/>
    </xf>
    <xf numFmtId="43" fontId="5" fillId="0" borderId="38" xfId="1" applyFont="1" applyBorder="1" applyAlignment="1">
      <alignment vertical="top" wrapText="1"/>
    </xf>
    <xf numFmtId="10" fontId="5" fillId="0" borderId="15" xfId="2" applyNumberFormat="1" applyFont="1" applyBorder="1" applyAlignment="1">
      <alignment vertical="top" wrapText="1"/>
    </xf>
    <xf numFmtId="0" fontId="10" fillId="0" borderId="0" xfId="0" applyFont="1"/>
    <xf numFmtId="0" fontId="10" fillId="0" borderId="0" xfId="0" applyFont="1" applyBorder="1" applyAlignment="1">
      <alignment horizontal="left" vertical="top" wrapText="1"/>
    </xf>
    <xf numFmtId="43" fontId="5" fillId="0" borderId="36" xfId="1" applyFont="1" applyBorder="1"/>
    <xf numFmtId="43" fontId="7" fillId="0" borderId="36" xfId="1" applyFont="1" applyBorder="1" applyAlignment="1">
      <alignment horizontal="center"/>
    </xf>
    <xf numFmtId="43" fontId="7" fillId="2" borderId="36" xfId="1" applyFont="1" applyFill="1" applyBorder="1" applyAlignment="1">
      <alignment horizontal="center"/>
    </xf>
    <xf numFmtId="0" fontId="7" fillId="0" borderId="36" xfId="0" applyFont="1" applyBorder="1" applyAlignment="1">
      <alignment horizontal="center"/>
    </xf>
    <xf numFmtId="0" fontId="5" fillId="4" borderId="0" xfId="0" applyFont="1" applyFill="1"/>
    <xf numFmtId="2" fontId="5" fillId="0" borderId="36" xfId="0" applyNumberFormat="1" applyFont="1" applyBorder="1"/>
    <xf numFmtId="0" fontId="11" fillId="0" borderId="0" xfId="0" applyFont="1"/>
    <xf numFmtId="0" fontId="12" fillId="0" borderId="0" xfId="0" applyFont="1" applyAlignment="1">
      <alignment horizontal="left" indent="5"/>
    </xf>
    <xf numFmtId="0" fontId="12" fillId="0" borderId="0" xfId="0" applyFont="1"/>
    <xf numFmtId="0" fontId="13" fillId="0" borderId="0" xfId="0" applyFont="1"/>
    <xf numFmtId="0" fontId="14" fillId="0" borderId="1" xfId="0" applyFont="1" applyBorder="1" applyAlignment="1">
      <alignment vertical="top" wrapText="1"/>
    </xf>
    <xf numFmtId="0" fontId="14" fillId="0" borderId="5" xfId="0" applyFont="1" applyBorder="1" applyAlignment="1">
      <alignment vertical="top" wrapText="1"/>
    </xf>
    <xf numFmtId="0" fontId="13" fillId="0" borderId="3" xfId="0" applyFont="1" applyBorder="1" applyAlignment="1">
      <alignment vertical="top" wrapText="1"/>
    </xf>
    <xf numFmtId="0" fontId="13" fillId="0" borderId="40" xfId="0" applyFont="1" applyBorder="1" applyAlignment="1">
      <alignment vertical="top" wrapText="1"/>
    </xf>
    <xf numFmtId="0" fontId="13" fillId="0" borderId="36" xfId="0" applyFont="1" applyBorder="1" applyAlignment="1">
      <alignment vertical="top" wrapText="1"/>
    </xf>
    <xf numFmtId="43" fontId="13" fillId="0" borderId="36" xfId="0" applyNumberFormat="1" applyFont="1" applyBorder="1" applyAlignment="1">
      <alignment vertical="top" wrapText="1"/>
    </xf>
    <xf numFmtId="10" fontId="13" fillId="0" borderId="36" xfId="2" applyNumberFormat="1" applyFont="1" applyBorder="1" applyAlignment="1">
      <alignment vertical="top" wrapText="1"/>
    </xf>
    <xf numFmtId="43" fontId="14" fillId="0" borderId="0" xfId="0" applyNumberFormat="1" applyFont="1"/>
    <xf numFmtId="0" fontId="14" fillId="0" borderId="36" xfId="0" applyFont="1" applyBorder="1" applyAlignment="1">
      <alignment vertical="top" wrapText="1"/>
    </xf>
    <xf numFmtId="43" fontId="14" fillId="0" borderId="36" xfId="1" applyFont="1" applyBorder="1" applyAlignment="1">
      <alignment vertical="top" wrapText="1"/>
    </xf>
    <xf numFmtId="43" fontId="14" fillId="0" borderId="0" xfId="1" applyFont="1"/>
    <xf numFmtId="0" fontId="14" fillId="0" borderId="0" xfId="0" applyFont="1" applyBorder="1" applyAlignment="1">
      <alignment vertical="top" wrapText="1"/>
    </xf>
    <xf numFmtId="43" fontId="14" fillId="0" borderId="0" xfId="1" applyFont="1" applyBorder="1" applyAlignment="1">
      <alignment vertical="top" wrapText="1"/>
    </xf>
    <xf numFmtId="43" fontId="13" fillId="0" borderId="36" xfId="1" applyFont="1" applyBorder="1" applyAlignment="1">
      <alignment vertical="top" wrapText="1"/>
    </xf>
    <xf numFmtId="0" fontId="13" fillId="0" borderId="36" xfId="0" applyFont="1" applyBorder="1" applyAlignment="1">
      <alignment horizontal="right"/>
    </xf>
    <xf numFmtId="0" fontId="13" fillId="0" borderId="36" xfId="0" applyFont="1" applyBorder="1" applyAlignment="1">
      <alignment wrapText="1"/>
    </xf>
    <xf numFmtId="43" fontId="15" fillId="0" borderId="36" xfId="1" applyFont="1" applyBorder="1"/>
    <xf numFmtId="43" fontId="15" fillId="0" borderId="36" xfId="0" applyNumberFormat="1" applyFont="1" applyBorder="1"/>
    <xf numFmtId="0" fontId="16" fillId="0" borderId="36" xfId="0" applyFont="1" applyBorder="1" applyAlignment="1">
      <alignment horizontal="right"/>
    </xf>
    <xf numFmtId="0" fontId="14" fillId="0" borderId="36" xfId="0" applyFont="1" applyBorder="1" applyAlignment="1">
      <alignment wrapText="1"/>
    </xf>
    <xf numFmtId="43" fontId="16" fillId="2" borderId="36" xfId="1" applyFont="1" applyFill="1" applyBorder="1"/>
    <xf numFmtId="43" fontId="16" fillId="0" borderId="36" xfId="1" applyFont="1" applyBorder="1"/>
    <xf numFmtId="0" fontId="16" fillId="0" borderId="36" xfId="0" applyFont="1" applyBorder="1"/>
    <xf numFmtId="0" fontId="16" fillId="0" borderId="0" xfId="0" applyFont="1" applyBorder="1" applyAlignment="1">
      <alignment horizontal="right"/>
    </xf>
    <xf numFmtId="43" fontId="16" fillId="2" borderId="0" xfId="1" applyFont="1" applyFill="1" applyBorder="1"/>
    <xf numFmtId="43" fontId="16" fillId="0" borderId="0" xfId="1" applyFont="1" applyBorder="1"/>
    <xf numFmtId="43" fontId="15" fillId="0" borderId="0" xfId="1" applyFont="1" applyBorder="1"/>
    <xf numFmtId="43" fontId="16" fillId="0" borderId="36" xfId="0" applyNumberFormat="1" applyFont="1" applyBorder="1"/>
    <xf numFmtId="0" fontId="15" fillId="0" borderId="36" xfId="0" applyFont="1" applyBorder="1"/>
    <xf numFmtId="43" fontId="13" fillId="0" borderId="36" xfId="1" applyFont="1" applyBorder="1"/>
    <xf numFmtId="43" fontId="15" fillId="0" borderId="41" xfId="0" applyNumberFormat="1" applyFont="1" applyBorder="1"/>
    <xf numFmtId="43" fontId="15" fillId="0" borderId="0" xfId="0" applyNumberFormat="1" applyFont="1" applyBorder="1"/>
    <xf numFmtId="0" fontId="14" fillId="0" borderId="36" xfId="0" applyFont="1" applyBorder="1"/>
    <xf numFmtId="0" fontId="13" fillId="0" borderId="36" xfId="0" applyFont="1" applyBorder="1"/>
    <xf numFmtId="9" fontId="14" fillId="0" borderId="36" xfId="2" applyFont="1" applyBorder="1"/>
    <xf numFmtId="43" fontId="14" fillId="0" borderId="36" xfId="1" applyFont="1" applyBorder="1"/>
    <xf numFmtId="0" fontId="17" fillId="0" borderId="0" xfId="0" applyFont="1"/>
    <xf numFmtId="0" fontId="17" fillId="0" borderId="0" xfId="0" applyFont="1" applyBorder="1" applyAlignment="1">
      <alignment vertical="top" wrapText="1"/>
    </xf>
    <xf numFmtId="0" fontId="9" fillId="0" borderId="0" xfId="0" applyFont="1" applyAlignment="1">
      <alignment horizontal="left" indent="5"/>
    </xf>
    <xf numFmtId="0" fontId="19" fillId="0" borderId="0" xfId="0" applyFont="1"/>
    <xf numFmtId="0" fontId="9" fillId="0" borderId="0" xfId="0" applyFont="1"/>
    <xf numFmtId="0" fontId="20" fillId="0" borderId="0" xfId="0" applyFont="1"/>
    <xf numFmtId="0" fontId="5" fillId="0" borderId="9" xfId="0" applyFont="1" applyBorder="1" applyAlignment="1">
      <alignment vertical="top" wrapText="1"/>
    </xf>
    <xf numFmtId="43" fontId="5" fillId="0" borderId="6" xfId="1" applyFont="1" applyBorder="1" applyAlignment="1">
      <alignment vertical="top" wrapText="1"/>
    </xf>
    <xf numFmtId="10" fontId="5" fillId="0" borderId="6" xfId="2" applyNumberFormat="1" applyFont="1" applyBorder="1" applyAlignment="1">
      <alignment vertical="top" wrapText="1"/>
    </xf>
    <xf numFmtId="0" fontId="5" fillId="0" borderId="37" xfId="0" applyFont="1" applyBorder="1" applyAlignment="1">
      <alignment vertical="top" wrapText="1"/>
    </xf>
    <xf numFmtId="43" fontId="8" fillId="0" borderId="37" xfId="1" applyFont="1" applyBorder="1" applyAlignment="1">
      <alignment vertical="top" wrapText="1"/>
    </xf>
    <xf numFmtId="43" fontId="6" fillId="0" borderId="16" xfId="0" applyNumberFormat="1" applyFont="1" applyBorder="1"/>
    <xf numFmtId="10" fontId="6" fillId="0" borderId="16" xfId="0" applyNumberFormat="1" applyFont="1" applyBorder="1"/>
    <xf numFmtId="10" fontId="13" fillId="0" borderId="41" xfId="2" applyNumberFormat="1" applyFont="1" applyBorder="1" applyAlignment="1">
      <alignment vertical="top" wrapText="1"/>
    </xf>
    <xf numFmtId="43" fontId="13" fillId="0" borderId="36" xfId="0" applyNumberFormat="1" applyFont="1" applyBorder="1"/>
    <xf numFmtId="2" fontId="14" fillId="0" borderId="36" xfId="0" applyNumberFormat="1" applyFont="1" applyBorder="1"/>
    <xf numFmtId="0" fontId="5" fillId="0" borderId="0" xfId="0" applyFont="1" applyBorder="1"/>
    <xf numFmtId="43" fontId="4" fillId="0" borderId="6" xfId="1" applyFont="1" applyBorder="1" applyAlignment="1">
      <alignment vertical="top" wrapText="1"/>
    </xf>
    <xf numFmtId="10" fontId="4" fillId="0" borderId="6" xfId="2" applyNumberFormat="1" applyFont="1" applyBorder="1" applyAlignment="1">
      <alignment vertical="top" wrapText="1"/>
    </xf>
    <xf numFmtId="43" fontId="5" fillId="0" borderId="0" xfId="0" applyNumberFormat="1" applyFont="1"/>
    <xf numFmtId="0" fontId="14" fillId="0" borderId="0" xfId="0" applyFont="1"/>
    <xf numFmtId="0" fontId="16" fillId="0" borderId="0" xfId="0" applyFont="1" applyBorder="1"/>
    <xf numFmtId="0" fontId="16" fillId="0" borderId="0" xfId="0" applyFont="1"/>
    <xf numFmtId="0" fontId="14" fillId="0" borderId="0" xfId="0" applyFont="1" applyBorder="1" applyAlignment="1">
      <alignment wrapText="1"/>
    </xf>
    <xf numFmtId="0" fontId="14" fillId="0" borderId="0" xfId="0" applyFont="1" applyAlignment="1">
      <alignment wrapText="1"/>
    </xf>
    <xf numFmtId="0" fontId="5" fillId="0" borderId="0" xfId="0" applyFont="1"/>
    <xf numFmtId="0" fontId="7" fillId="0" borderId="22" xfId="0" applyFont="1" applyBorder="1"/>
    <xf numFmtId="0" fontId="7" fillId="0" borderId="16" xfId="0" applyFont="1" applyBorder="1"/>
    <xf numFmtId="0" fontId="6" fillId="2" borderId="22" xfId="0" applyFont="1" applyFill="1" applyBorder="1" applyAlignment="1">
      <alignment horizontal="center"/>
    </xf>
    <xf numFmtId="0" fontId="5" fillId="0" borderId="40" xfId="0" applyFont="1" applyBorder="1" applyAlignment="1">
      <alignment vertical="top" textRotation="90" wrapText="1"/>
    </xf>
    <xf numFmtId="43" fontId="8" fillId="0" borderId="6" xfId="1" applyFont="1" applyBorder="1" applyAlignment="1">
      <alignment vertical="top" wrapText="1"/>
    </xf>
    <xf numFmtId="43" fontId="20" fillId="0" borderId="0" xfId="1" applyFont="1"/>
    <xf numFmtId="0" fontId="13" fillId="0" borderId="40" xfId="0" applyFont="1" applyBorder="1" applyAlignment="1">
      <alignment horizontal="center" vertical="top" wrapText="1"/>
    </xf>
    <xf numFmtId="43" fontId="14" fillId="0" borderId="41" xfId="1" applyFont="1" applyBorder="1" applyAlignment="1">
      <alignment vertical="top" wrapText="1"/>
    </xf>
    <xf numFmtId="43" fontId="14" fillId="0" borderId="41" xfId="0" applyNumberFormat="1" applyFont="1" applyBorder="1" applyAlignment="1">
      <alignment vertical="top" wrapText="1"/>
    </xf>
    <xf numFmtId="43" fontId="13" fillId="0" borderId="41" xfId="1" applyFont="1" applyBorder="1" applyAlignment="1">
      <alignment vertical="top" wrapText="1"/>
    </xf>
    <xf numFmtId="0" fontId="14" fillId="0" borderId="41" xfId="0" applyFont="1" applyBorder="1"/>
    <xf numFmtId="43" fontId="13" fillId="0" borderId="41" xfId="1" applyFont="1" applyBorder="1" applyAlignment="1">
      <alignment wrapText="1"/>
    </xf>
    <xf numFmtId="0" fontId="14" fillId="0" borderId="41" xfId="0" applyFont="1" applyBorder="1" applyAlignment="1">
      <alignment vertical="top" wrapText="1"/>
    </xf>
    <xf numFmtId="43" fontId="14" fillId="0" borderId="0" xfId="0" applyNumberFormat="1" applyFont="1" applyBorder="1" applyAlignment="1">
      <alignment vertical="top" wrapText="1"/>
    </xf>
    <xf numFmtId="43" fontId="15" fillId="0" borderId="41" xfId="1" applyFont="1" applyBorder="1"/>
    <xf numFmtId="43" fontId="16" fillId="0" borderId="41" xfId="1" applyFont="1" applyBorder="1"/>
    <xf numFmtId="43" fontId="16" fillId="0" borderId="41" xfId="0" applyNumberFormat="1" applyFont="1" applyBorder="1"/>
    <xf numFmtId="0" fontId="16" fillId="0" borderId="41" xfId="0" applyFont="1" applyBorder="1"/>
    <xf numFmtId="0" fontId="15" fillId="0" borderId="41" xfId="0" applyFont="1" applyBorder="1"/>
    <xf numFmtId="0" fontId="23" fillId="0" borderId="47" xfId="3" applyFont="1" applyBorder="1"/>
    <xf numFmtId="0" fontId="14" fillId="5" borderId="36" xfId="0" applyFont="1" applyFill="1" applyBorder="1"/>
    <xf numFmtId="2" fontId="13" fillId="0" borderId="41" xfId="0" applyNumberFormat="1" applyFont="1" applyBorder="1"/>
    <xf numFmtId="0" fontId="5" fillId="0" borderId="36" xfId="0" applyFont="1" applyBorder="1" applyAlignment="1">
      <alignment horizontal="center"/>
    </xf>
    <xf numFmtId="0" fontId="21" fillId="0" borderId="0" xfId="0" applyFont="1" applyAlignment="1">
      <alignment horizontal="center"/>
    </xf>
    <xf numFmtId="0" fontId="9" fillId="0" borderId="0" xfId="0" applyFont="1" applyAlignment="1">
      <alignment horizontal="left" wrapText="1"/>
    </xf>
    <xf numFmtId="0" fontId="18" fillId="0" borderId="0" xfId="0" applyFont="1" applyAlignment="1">
      <alignment horizontal="left" wrapText="1"/>
    </xf>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19" fillId="0" borderId="0" xfId="0" applyFont="1" applyBorder="1" applyAlignment="1">
      <alignment horizontal="left" wrapText="1"/>
    </xf>
    <xf numFmtId="0" fontId="11" fillId="0" borderId="0" xfId="0" applyFont="1" applyAlignment="1">
      <alignment horizontal="left" wrapText="1"/>
    </xf>
    <xf numFmtId="0" fontId="19" fillId="0" borderId="0" xfId="0" applyFont="1" applyBorder="1" applyAlignment="1">
      <alignment horizontal="left" vertical="top" wrapText="1"/>
    </xf>
    <xf numFmtId="0" fontId="5" fillId="0" borderId="2" xfId="0" applyFont="1" applyBorder="1" applyAlignment="1">
      <alignment vertical="top" textRotation="90" wrapText="1"/>
    </xf>
    <xf numFmtId="0" fontId="5" fillId="0" borderId="4" xfId="0" applyFont="1" applyBorder="1" applyAlignment="1">
      <alignment vertical="top" textRotation="90"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16" xfId="0"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textRotation="90" wrapText="1"/>
    </xf>
    <xf numFmtId="0" fontId="5" fillId="0" borderId="12" xfId="0" applyFont="1" applyBorder="1" applyAlignment="1">
      <alignment vertical="top" textRotation="90" wrapText="1"/>
    </xf>
    <xf numFmtId="0" fontId="5" fillId="0" borderId="13" xfId="0" applyFont="1" applyBorder="1" applyAlignment="1">
      <alignment vertical="top" textRotation="90" wrapText="1"/>
    </xf>
    <xf numFmtId="0" fontId="5" fillId="0" borderId="14" xfId="0" applyFont="1" applyBorder="1" applyAlignment="1">
      <alignment vertical="top" textRotation="90" wrapText="1"/>
    </xf>
    <xf numFmtId="0" fontId="5" fillId="0" borderId="2" xfId="0" applyFont="1" applyBorder="1" applyAlignment="1">
      <alignment horizontal="right" vertical="top" textRotation="90" wrapText="1"/>
    </xf>
    <xf numFmtId="0" fontId="5" fillId="0" borderId="4" xfId="0" applyFont="1" applyBorder="1" applyAlignment="1">
      <alignment horizontal="right" vertical="top" textRotation="90" wrapText="1"/>
    </xf>
    <xf numFmtId="0" fontId="14" fillId="0" borderId="0" xfId="0" applyFont="1" applyAlignment="1">
      <alignment horizontal="left" wrapText="1"/>
    </xf>
    <xf numFmtId="0" fontId="16" fillId="0" borderId="0" xfId="0" applyFont="1" applyBorder="1"/>
    <xf numFmtId="0" fontId="16" fillId="0" borderId="0" xfId="0" applyFont="1"/>
    <xf numFmtId="0" fontId="14" fillId="0" borderId="0" xfId="0" applyFont="1" applyBorder="1" applyAlignment="1">
      <alignment wrapText="1"/>
    </xf>
    <xf numFmtId="0" fontId="14" fillId="0" borderId="0" xfId="0" applyFont="1" applyAlignment="1">
      <alignment wrapText="1"/>
    </xf>
    <xf numFmtId="0" fontId="14" fillId="0" borderId="45" xfId="0" applyFont="1" applyBorder="1"/>
    <xf numFmtId="0" fontId="14" fillId="0" borderId="0" xfId="0" applyFont="1" applyBorder="1"/>
    <xf numFmtId="0" fontId="14" fillId="0" borderId="46" xfId="0" applyFont="1" applyBorder="1"/>
    <xf numFmtId="0" fontId="14" fillId="0" borderId="0" xfId="0" applyFont="1"/>
    <xf numFmtId="0" fontId="5" fillId="5" borderId="36" xfId="0" applyFont="1" applyFill="1" applyBorder="1" applyAlignment="1">
      <alignment wrapText="1"/>
    </xf>
    <xf numFmtId="43" fontId="6" fillId="0" borderId="36" xfId="1" applyFont="1" applyBorder="1" applyAlignment="1">
      <alignment horizontal="center"/>
    </xf>
    <xf numFmtId="2" fontId="5" fillId="0" borderId="42" xfId="0" applyNumberFormat="1" applyFont="1" applyBorder="1"/>
    <xf numFmtId="2" fontId="5" fillId="0" borderId="43" xfId="0" applyNumberFormat="1" applyFont="1" applyBorder="1"/>
    <xf numFmtId="0" fontId="5" fillId="5" borderId="21" xfId="0" applyFont="1" applyFill="1" applyBorder="1" applyAlignment="1">
      <alignment horizontal="left" wrapText="1"/>
    </xf>
    <xf numFmtId="0" fontId="5" fillId="5" borderId="22" xfId="0" applyFont="1" applyFill="1" applyBorder="1" applyAlignment="1">
      <alignment horizontal="left" wrapText="1"/>
    </xf>
    <xf numFmtId="0" fontId="5" fillId="5" borderId="16" xfId="0" applyFont="1" applyFill="1" applyBorder="1" applyAlignment="1">
      <alignment horizontal="left" wrapText="1"/>
    </xf>
    <xf numFmtId="0" fontId="5" fillId="5" borderId="21" xfId="0" applyFont="1" applyFill="1" applyBorder="1" applyAlignment="1">
      <alignment horizontal="center" wrapText="1"/>
    </xf>
    <xf numFmtId="0" fontId="5" fillId="5" borderId="22" xfId="0" applyFont="1" applyFill="1" applyBorder="1" applyAlignment="1">
      <alignment horizontal="center" wrapText="1"/>
    </xf>
    <xf numFmtId="0" fontId="5" fillId="5" borderId="16" xfId="0" applyFont="1" applyFill="1" applyBorder="1" applyAlignment="1">
      <alignment horizontal="center" wrapText="1"/>
    </xf>
    <xf numFmtId="0" fontId="5" fillId="5" borderId="21" xfId="0" applyFont="1" applyFill="1" applyBorder="1" applyAlignment="1">
      <alignment wrapText="1"/>
    </xf>
    <xf numFmtId="0" fontId="5" fillId="5" borderId="22" xfId="0" applyFont="1" applyFill="1" applyBorder="1" applyAlignment="1">
      <alignment wrapText="1"/>
    </xf>
    <xf numFmtId="0" fontId="5" fillId="5" borderId="16" xfId="0" applyFont="1" applyFill="1" applyBorder="1" applyAlignment="1">
      <alignment wrapText="1"/>
    </xf>
    <xf numFmtId="0" fontId="6" fillId="3" borderId="24" xfId="0" applyFont="1" applyFill="1" applyBorder="1" applyAlignment="1">
      <alignment horizontal="center" wrapText="1"/>
    </xf>
    <xf numFmtId="0" fontId="6" fillId="3" borderId="17" xfId="0" applyFont="1" applyFill="1" applyBorder="1" applyAlignment="1">
      <alignment horizontal="center" wrapText="1"/>
    </xf>
    <xf numFmtId="0" fontId="6" fillId="3" borderId="29" xfId="0" applyFont="1" applyFill="1" applyBorder="1" applyAlignment="1">
      <alignment horizontal="center" wrapText="1"/>
    </xf>
    <xf numFmtId="0" fontId="6" fillId="3" borderId="20" xfId="0" applyFont="1" applyFill="1" applyBorder="1" applyAlignment="1">
      <alignment horizontal="center" wrapText="1"/>
    </xf>
    <xf numFmtId="0" fontId="6" fillId="3" borderId="18" xfId="0" applyFont="1" applyFill="1" applyBorder="1" applyAlignment="1">
      <alignment horizontal="center" wrapText="1"/>
    </xf>
    <xf numFmtId="0" fontId="6" fillId="0" borderId="22" xfId="0" applyFont="1" applyBorder="1" applyAlignment="1">
      <alignment horizontal="right"/>
    </xf>
    <xf numFmtId="0" fontId="6" fillId="0" borderId="16" xfId="0" applyFont="1" applyBorder="1" applyAlignment="1">
      <alignment horizontal="right"/>
    </xf>
    <xf numFmtId="0" fontId="5" fillId="0" borderId="22" xfId="0" applyFont="1" applyBorder="1" applyAlignment="1">
      <alignment wrapText="1"/>
    </xf>
    <xf numFmtId="0" fontId="4" fillId="0" borderId="24" xfId="0" applyFont="1" applyBorder="1" applyAlignment="1">
      <alignment horizontal="center" wrapText="1"/>
    </xf>
    <xf numFmtId="0" fontId="4" fillId="0" borderId="17" xfId="0" applyFont="1" applyBorder="1" applyAlignment="1">
      <alignment horizontal="center" wrapText="1"/>
    </xf>
    <xf numFmtId="0" fontId="4" fillId="0" borderId="30" xfId="0" applyFont="1" applyBorder="1" applyAlignment="1">
      <alignment wrapText="1"/>
    </xf>
    <xf numFmtId="0" fontId="4" fillId="0" borderId="19" xfId="0" applyFont="1" applyBorder="1" applyAlignment="1">
      <alignment wrapText="1"/>
    </xf>
    <xf numFmtId="0" fontId="4" fillId="0" borderId="25" xfId="0" applyFont="1" applyBorder="1" applyAlignment="1">
      <alignment wrapText="1"/>
    </xf>
    <xf numFmtId="0" fontId="4" fillId="0" borderId="31" xfId="0" applyFont="1" applyBorder="1" applyAlignment="1">
      <alignment wrapText="1"/>
    </xf>
    <xf numFmtId="0" fontId="4" fillId="0" borderId="20" xfId="0" applyFont="1" applyBorder="1" applyAlignment="1">
      <alignment wrapText="1"/>
    </xf>
    <xf numFmtId="0" fontId="4" fillId="0" borderId="18" xfId="0" applyFont="1" applyBorder="1" applyAlignment="1">
      <alignment wrapText="1"/>
    </xf>
    <xf numFmtId="0" fontId="5" fillId="0" borderId="0" xfId="0" applyFont="1"/>
    <xf numFmtId="0" fontId="6" fillId="3" borderId="0" xfId="0" applyFont="1" applyFill="1"/>
    <xf numFmtId="0" fontId="5" fillId="0" borderId="20" xfId="0" applyFont="1" applyBorder="1"/>
    <xf numFmtId="0" fontId="7" fillId="0" borderId="22" xfId="0" applyFont="1" applyBorder="1"/>
    <xf numFmtId="0" fontId="7" fillId="0" borderId="16" xfId="0" applyFont="1" applyBorder="1"/>
    <xf numFmtId="0" fontId="6" fillId="2" borderId="22" xfId="0" applyFont="1" applyFill="1" applyBorder="1" applyAlignment="1">
      <alignment horizontal="center"/>
    </xf>
    <xf numFmtId="0" fontId="6" fillId="2" borderId="16" xfId="0" applyFont="1" applyFill="1" applyBorder="1" applyAlignment="1">
      <alignment horizontal="center"/>
    </xf>
    <xf numFmtId="0" fontId="6" fillId="3" borderId="26" xfId="0" applyFont="1" applyFill="1" applyBorder="1" applyAlignment="1">
      <alignment horizontal="center"/>
    </xf>
    <xf numFmtId="0" fontId="6" fillId="3" borderId="27" xfId="0" applyFont="1" applyFill="1" applyBorder="1" applyAlignment="1">
      <alignment horizontal="center"/>
    </xf>
    <xf numFmtId="0" fontId="6" fillId="3" borderId="28" xfId="0" applyFont="1" applyFill="1" applyBorder="1" applyAlignment="1">
      <alignment horizontal="center" wrapText="1"/>
    </xf>
    <xf numFmtId="0" fontId="6" fillId="3" borderId="19" xfId="0" applyFont="1" applyFill="1" applyBorder="1" applyAlignment="1">
      <alignment horizontal="center" wrapText="1"/>
    </xf>
    <xf numFmtId="0" fontId="6" fillId="3" borderId="25" xfId="0" applyFont="1" applyFill="1" applyBorder="1" applyAlignment="1">
      <alignment horizontal="center" wrapText="1"/>
    </xf>
    <xf numFmtId="0" fontId="6" fillId="3" borderId="44" xfId="0" applyFont="1" applyFill="1" applyBorder="1" applyAlignment="1">
      <alignment horizontal="center" wrapText="1"/>
    </xf>
    <xf numFmtId="0" fontId="6" fillId="3" borderId="20" xfId="0" applyFont="1" applyFill="1" applyBorder="1"/>
    <xf numFmtId="0" fontId="6" fillId="3" borderId="24" xfId="0" applyFont="1" applyFill="1" applyBorder="1" applyAlignment="1">
      <alignment horizontal="center"/>
    </xf>
    <xf numFmtId="0" fontId="6" fillId="3" borderId="17" xfId="0" applyFont="1" applyFill="1" applyBorder="1" applyAlignment="1">
      <alignment horizontal="center"/>
    </xf>
    <xf numFmtId="0" fontId="24" fillId="0" borderId="0" xfId="4"/>
    <xf numFmtId="0" fontId="25" fillId="0" borderId="0" xfId="4" applyFont="1"/>
    <xf numFmtId="0" fontId="25" fillId="0" borderId="0" xfId="4" applyFont="1" applyAlignment="1">
      <alignment horizontal="center"/>
    </xf>
    <xf numFmtId="0" fontId="24" fillId="0" borderId="0" xfId="4" applyAlignment="1">
      <alignment horizontal="center"/>
    </xf>
    <xf numFmtId="0" fontId="26" fillId="5" borderId="0" xfId="4" applyFont="1" applyFill="1" applyBorder="1" applyAlignment="1" applyProtection="1">
      <alignment horizontal="left" vertical="top" wrapText="1" readingOrder="1"/>
      <protection locked="0"/>
    </xf>
    <xf numFmtId="0" fontId="25" fillId="5" borderId="0" xfId="4" applyFont="1" applyFill="1" applyBorder="1" applyAlignment="1" applyProtection="1">
      <alignment vertical="top" wrapText="1"/>
      <protection locked="0"/>
    </xf>
    <xf numFmtId="0" fontId="27" fillId="5" borderId="36" xfId="4" applyFont="1" applyFill="1" applyBorder="1" applyAlignment="1" applyProtection="1">
      <alignment horizontal="left" wrapText="1" readingOrder="1"/>
      <protection locked="0"/>
    </xf>
    <xf numFmtId="0" fontId="24" fillId="5" borderId="36" xfId="4" applyFill="1" applyBorder="1"/>
    <xf numFmtId="0" fontId="28" fillId="6" borderId="36" xfId="4" applyFont="1" applyFill="1" applyBorder="1" applyAlignment="1" applyProtection="1">
      <alignment horizontal="left" vertical="top" wrapText="1" readingOrder="1"/>
      <protection locked="0"/>
    </xf>
    <xf numFmtId="0" fontId="24" fillId="5" borderId="36" xfId="4" applyFill="1" applyBorder="1" applyAlignment="1" applyProtection="1">
      <alignment vertical="top" wrapText="1"/>
      <protection locked="0"/>
    </xf>
    <xf numFmtId="0" fontId="28" fillId="6" borderId="36" xfId="4" applyFont="1" applyFill="1" applyBorder="1" applyAlignment="1" applyProtection="1">
      <alignment horizontal="center" vertical="top" wrapText="1"/>
      <protection locked="0"/>
    </xf>
    <xf numFmtId="0" fontId="24" fillId="5" borderId="36" xfId="4" applyFill="1" applyBorder="1" applyAlignment="1" applyProtection="1">
      <alignment horizontal="center" vertical="top" wrapText="1"/>
      <protection locked="0"/>
    </xf>
    <xf numFmtId="0" fontId="28" fillId="6" borderId="36" xfId="4" applyFont="1" applyFill="1" applyBorder="1" applyAlignment="1" applyProtection="1">
      <alignment horizontal="left" vertical="top" wrapText="1" readingOrder="1"/>
      <protection locked="0"/>
    </xf>
    <xf numFmtId="0" fontId="28" fillId="5" borderId="36" xfId="4" applyFont="1" applyFill="1" applyBorder="1" applyAlignment="1" applyProtection="1">
      <alignment horizontal="left" vertical="top" wrapText="1" readingOrder="1"/>
      <protection locked="0"/>
    </xf>
    <xf numFmtId="164" fontId="28" fillId="5" borderId="36" xfId="4" applyNumberFormat="1" applyFont="1" applyFill="1" applyBorder="1" applyAlignment="1" applyProtection="1">
      <alignment horizontal="center" vertical="top" wrapText="1"/>
      <protection locked="0"/>
    </xf>
    <xf numFmtId="0" fontId="28" fillId="5" borderId="36" xfId="4" applyFont="1" applyFill="1" applyBorder="1" applyAlignment="1" applyProtection="1">
      <alignment horizontal="left" vertical="top" wrapText="1" readingOrder="1"/>
      <protection locked="0"/>
    </xf>
    <xf numFmtId="164" fontId="28" fillId="6" borderId="36" xfId="4" applyNumberFormat="1" applyFont="1" applyFill="1" applyBorder="1" applyAlignment="1" applyProtection="1">
      <alignment horizontal="center" vertical="top" wrapText="1"/>
      <protection locked="0"/>
    </xf>
    <xf numFmtId="0" fontId="24" fillId="5" borderId="0" xfId="4" applyFill="1"/>
    <xf numFmtId="0" fontId="24" fillId="5" borderId="0" xfId="4" applyFill="1" applyAlignment="1">
      <alignment horizontal="center"/>
    </xf>
    <xf numFmtId="0" fontId="29" fillId="5" borderId="36" xfId="4" applyFont="1" applyFill="1" applyBorder="1"/>
    <xf numFmtId="164" fontId="29" fillId="5" borderId="36" xfId="4" applyNumberFormat="1" applyFont="1" applyFill="1" applyBorder="1" applyAlignment="1">
      <alignment horizontal="center"/>
    </xf>
    <xf numFmtId="164" fontId="24" fillId="5" borderId="0" xfId="4" applyNumberFormat="1" applyFill="1" applyAlignment="1">
      <alignment horizontal="center"/>
    </xf>
    <xf numFmtId="164" fontId="24" fillId="5" borderId="0" xfId="4" applyNumberFormat="1" applyFill="1"/>
    <xf numFmtId="0" fontId="26" fillId="5" borderId="0" xfId="4" applyFont="1" applyFill="1" applyBorder="1" applyAlignment="1" applyProtection="1">
      <alignment horizontal="center" vertical="top" wrapText="1" readingOrder="1"/>
      <protection locked="0"/>
    </xf>
    <xf numFmtId="0" fontId="30" fillId="5" borderId="0" xfId="4" applyFont="1" applyFill="1" applyAlignment="1" applyProtection="1">
      <alignment horizontal="left" wrapText="1" readingOrder="1"/>
      <protection locked="0"/>
    </xf>
    <xf numFmtId="0" fontId="24" fillId="5" borderId="0" xfId="4" applyFill="1"/>
    <xf numFmtId="0" fontId="31" fillId="6" borderId="36" xfId="4" applyFont="1" applyFill="1" applyBorder="1" applyAlignment="1" applyProtection="1">
      <alignment horizontal="left" vertical="top" wrapText="1" readingOrder="1"/>
      <protection locked="0"/>
    </xf>
    <xf numFmtId="0" fontId="31" fillId="6" borderId="36" xfId="4" applyFont="1" applyFill="1" applyBorder="1" applyAlignment="1" applyProtection="1">
      <alignment horizontal="left" vertical="top" wrapText="1" readingOrder="1"/>
      <protection locked="0"/>
    </xf>
    <xf numFmtId="0" fontId="31" fillId="5" borderId="36" xfId="4" applyFont="1" applyFill="1" applyBorder="1" applyAlignment="1" applyProtection="1">
      <alignment horizontal="left" vertical="top" wrapText="1" readingOrder="1"/>
      <protection locked="0"/>
    </xf>
    <xf numFmtId="164" fontId="31" fillId="5" borderId="36" xfId="4" applyNumberFormat="1" applyFont="1" applyFill="1" applyBorder="1" applyAlignment="1" applyProtection="1">
      <alignment horizontal="left" vertical="top" wrapText="1" readingOrder="1"/>
      <protection locked="0"/>
    </xf>
    <xf numFmtId="0" fontId="31" fillId="5" borderId="36" xfId="4" applyFont="1" applyFill="1" applyBorder="1" applyAlignment="1" applyProtection="1">
      <alignment horizontal="left" vertical="top" wrapText="1" readingOrder="1"/>
      <protection locked="0"/>
    </xf>
    <xf numFmtId="164" fontId="31" fillId="6" borderId="36" xfId="4" applyNumberFormat="1" applyFont="1" applyFill="1" applyBorder="1" applyAlignment="1" applyProtection="1">
      <alignment horizontal="left" vertical="top" wrapText="1" readingOrder="1"/>
      <protection locked="0"/>
    </xf>
    <xf numFmtId="0" fontId="22" fillId="5" borderId="36" xfId="4" applyFont="1" applyFill="1" applyBorder="1"/>
    <xf numFmtId="0" fontId="24" fillId="5" borderId="36" xfId="4" applyFill="1" applyBorder="1"/>
    <xf numFmtId="43" fontId="24" fillId="5" borderId="36" xfId="5" applyFont="1" applyFill="1" applyBorder="1"/>
    <xf numFmtId="43" fontId="24" fillId="5" borderId="0" xfId="4" applyNumberFormat="1" applyFill="1"/>
    <xf numFmtId="0" fontId="22" fillId="5" borderId="48" xfId="4" applyFont="1" applyFill="1" applyBorder="1" applyAlignment="1">
      <alignment horizontal="center"/>
    </xf>
    <xf numFmtId="0" fontId="22" fillId="5" borderId="41" xfId="4" applyFont="1" applyFill="1" applyBorder="1" applyAlignment="1">
      <alignment horizontal="center"/>
    </xf>
    <xf numFmtId="0" fontId="22" fillId="0" borderId="0" xfId="4" applyFont="1"/>
    <xf numFmtId="0" fontId="27" fillId="5" borderId="0" xfId="4" applyFont="1" applyFill="1" applyAlignment="1" applyProtection="1">
      <alignment horizontal="left" wrapText="1" readingOrder="1"/>
      <protection locked="0"/>
    </xf>
    <xf numFmtId="164" fontId="28" fillId="5" borderId="36" xfId="4" applyNumberFormat="1" applyFont="1" applyFill="1" applyBorder="1" applyAlignment="1" applyProtection="1">
      <alignment horizontal="left" vertical="top" wrapText="1" readingOrder="1"/>
      <protection locked="0"/>
    </xf>
    <xf numFmtId="164" fontId="28" fillId="6" borderId="36" xfId="4" applyNumberFormat="1" applyFont="1" applyFill="1" applyBorder="1" applyAlignment="1" applyProtection="1">
      <alignment horizontal="left" vertical="top" wrapText="1" readingOrder="1"/>
      <protection locked="0"/>
    </xf>
    <xf numFmtId="43" fontId="25" fillId="0" borderId="0" xfId="5" applyFont="1"/>
  </cellXfs>
  <cellStyles count="6">
    <cellStyle name="Comma" xfId="1" builtinId="3"/>
    <cellStyle name="Comma 2" xfId="5"/>
    <cellStyle name="Normal" xfId="0" builtinId="0"/>
    <cellStyle name="Normal 2" xfId="3"/>
    <cellStyle name="Normal 3" xfId="4"/>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457200</xdr:colOff>
      <xdr:row>36</xdr:row>
      <xdr:rowOff>19050</xdr:rowOff>
    </xdr:to>
    <xdr:pic>
      <xdr:nvPicPr>
        <xdr:cNvPr id="7" name="Picture 6" descr="Vendimi 1shq.jpg"/>
        <xdr:cNvPicPr>
          <a:picLocks noChangeAspect="1"/>
        </xdr:cNvPicPr>
      </xdr:nvPicPr>
      <xdr:blipFill>
        <a:blip xmlns:r="http://schemas.openxmlformats.org/officeDocument/2006/relationships" r:embed="rId1" cstate="print"/>
        <a:stretch>
          <a:fillRect/>
        </a:stretch>
      </xdr:blipFill>
      <xdr:spPr>
        <a:xfrm>
          <a:off x="0" y="190500"/>
          <a:ext cx="4724400" cy="6686550"/>
        </a:xfrm>
        <a:prstGeom prst="rect">
          <a:avLst/>
        </a:prstGeom>
      </xdr:spPr>
    </xdr:pic>
    <xdr:clientData/>
  </xdr:twoCellAnchor>
  <xdr:twoCellAnchor editAs="oneCell">
    <xdr:from>
      <xdr:col>0</xdr:col>
      <xdr:colOff>0</xdr:colOff>
      <xdr:row>37</xdr:row>
      <xdr:rowOff>0</xdr:rowOff>
    </xdr:from>
    <xdr:to>
      <xdr:col>7</xdr:col>
      <xdr:colOff>457200</xdr:colOff>
      <xdr:row>72</xdr:row>
      <xdr:rowOff>19050</xdr:rowOff>
    </xdr:to>
    <xdr:pic>
      <xdr:nvPicPr>
        <xdr:cNvPr id="8" name="Picture 7" descr="Vendimi srb.jpg"/>
        <xdr:cNvPicPr>
          <a:picLocks noChangeAspect="1"/>
        </xdr:cNvPicPr>
      </xdr:nvPicPr>
      <xdr:blipFill>
        <a:blip xmlns:r="http://schemas.openxmlformats.org/officeDocument/2006/relationships" r:embed="rId2" cstate="print"/>
        <a:stretch>
          <a:fillRect/>
        </a:stretch>
      </xdr:blipFill>
      <xdr:spPr>
        <a:xfrm>
          <a:off x="0" y="7048500"/>
          <a:ext cx="4724400" cy="6686550"/>
        </a:xfrm>
        <a:prstGeom prst="rect">
          <a:avLst/>
        </a:prstGeom>
      </xdr:spPr>
    </xdr:pic>
    <xdr:clientData/>
  </xdr:twoCellAnchor>
  <xdr:twoCellAnchor editAs="oneCell">
    <xdr:from>
      <xdr:col>0</xdr:col>
      <xdr:colOff>0</xdr:colOff>
      <xdr:row>74</xdr:row>
      <xdr:rowOff>9525</xdr:rowOff>
    </xdr:from>
    <xdr:to>
      <xdr:col>7</xdr:col>
      <xdr:colOff>386107</xdr:colOff>
      <xdr:row>108</xdr:row>
      <xdr:rowOff>114300</xdr:rowOff>
    </xdr:to>
    <xdr:pic>
      <xdr:nvPicPr>
        <xdr:cNvPr id="9" name="Picture 8" descr="rekomandimi1.jpg"/>
        <xdr:cNvPicPr>
          <a:picLocks noChangeAspect="1"/>
        </xdr:cNvPicPr>
      </xdr:nvPicPr>
      <xdr:blipFill>
        <a:blip xmlns:r="http://schemas.openxmlformats.org/officeDocument/2006/relationships" r:embed="rId3" cstate="print"/>
        <a:stretch>
          <a:fillRect/>
        </a:stretch>
      </xdr:blipFill>
      <xdr:spPr>
        <a:xfrm>
          <a:off x="0" y="14106525"/>
          <a:ext cx="4653307" cy="6581775"/>
        </a:xfrm>
        <a:prstGeom prst="rect">
          <a:avLst/>
        </a:prstGeom>
      </xdr:spPr>
    </xdr:pic>
    <xdr:clientData/>
  </xdr:twoCellAnchor>
  <xdr:twoCellAnchor editAs="oneCell">
    <xdr:from>
      <xdr:col>0</xdr:col>
      <xdr:colOff>0</xdr:colOff>
      <xdr:row>110</xdr:row>
      <xdr:rowOff>123825</xdr:rowOff>
    </xdr:from>
    <xdr:to>
      <xdr:col>7</xdr:col>
      <xdr:colOff>392841</xdr:colOff>
      <xdr:row>145</xdr:row>
      <xdr:rowOff>47625</xdr:rowOff>
    </xdr:to>
    <xdr:pic>
      <xdr:nvPicPr>
        <xdr:cNvPr id="10" name="Picture 9" descr="preporuka.jpg"/>
        <xdr:cNvPicPr>
          <a:picLocks noChangeAspect="1"/>
        </xdr:cNvPicPr>
      </xdr:nvPicPr>
      <xdr:blipFill>
        <a:blip xmlns:r="http://schemas.openxmlformats.org/officeDocument/2006/relationships" r:embed="rId4" cstate="print"/>
        <a:stretch>
          <a:fillRect/>
        </a:stretch>
      </xdr:blipFill>
      <xdr:spPr>
        <a:xfrm>
          <a:off x="0" y="21078825"/>
          <a:ext cx="4660041" cy="6591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67252</xdr:colOff>
      <xdr:row>11</xdr:row>
      <xdr:rowOff>323849</xdr:rowOff>
    </xdr:from>
    <xdr:to>
      <xdr:col>17</xdr:col>
      <xdr:colOff>57727</xdr:colOff>
      <xdr:row>18</xdr:row>
      <xdr:rowOff>663864</xdr:rowOff>
    </xdr:to>
    <xdr:sp macro="" textlink="">
      <xdr:nvSpPr>
        <xdr:cNvPr id="2" name="TextBox 1"/>
        <xdr:cNvSpPr txBox="1"/>
      </xdr:nvSpPr>
      <xdr:spPr>
        <a:xfrm>
          <a:off x="67252" y="7886122"/>
          <a:ext cx="23572066" cy="9345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3600" b="0" i="0" u="none" strike="noStrike">
              <a:solidFill>
                <a:schemeClr val="dk1"/>
              </a:solidFill>
              <a:latin typeface="Times New Roman" pitchFamily="18" charset="0"/>
              <a:ea typeface="+mn-ea"/>
              <a:cs typeface="Times New Roman" pitchFamily="18" charset="0"/>
            </a:rPr>
            <a:t>Buxheti i Kuvendit të Republikës së Kosovës, i ndarë sipas Ligjit për Buxhetin e Republikës së Kosovës për vitin 2016, Ligji nr.05/L-071</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është 9.389.515 €, dhe atë sipas kategorive ekonomike në vijim: Paga dhe mëditje 6.288.756€ </a:t>
          </a:r>
        </a:p>
        <a:p>
          <a:pPr algn="l"/>
          <a:r>
            <a:rPr lang="en-US" sz="3600" b="0" i="0" u="none" strike="noStrike">
              <a:solidFill>
                <a:schemeClr val="dk1"/>
              </a:solidFill>
              <a:latin typeface="Times New Roman" pitchFamily="18" charset="0"/>
              <a:ea typeface="+mn-ea"/>
              <a:cs typeface="Times New Roman" pitchFamily="18" charset="0"/>
            </a:rPr>
            <a:t>m</a:t>
          </a:r>
          <a:r>
            <a:rPr lang="en-US" sz="3600" b="0" i="0" u="none" strike="noStrike" baseline="0">
              <a:solidFill>
                <a:schemeClr val="dk1"/>
              </a:solidFill>
              <a:latin typeface="Times New Roman" pitchFamily="18" charset="0"/>
              <a:ea typeface="+mn-ea"/>
              <a:cs typeface="Times New Roman" pitchFamily="18" charset="0"/>
            </a:rPr>
            <a:t>a</a:t>
          </a:r>
          <a:r>
            <a:rPr lang="en-US" sz="3600" b="0" i="0" u="none" strike="noStrike">
              <a:solidFill>
                <a:schemeClr val="dk1"/>
              </a:solidFill>
              <a:latin typeface="Times New Roman" pitchFamily="18" charset="0"/>
              <a:ea typeface="+mn-ea"/>
              <a:cs typeface="Times New Roman" pitchFamily="18" charset="0"/>
            </a:rPr>
            <a:t>llra dhe shërbime 1.703.759€, shpenzime komunale 241,000 €, subvencione dhe transfere 60,000 € dhe shpenzime kapitale 1.096.000 €. Në buxhetin e Kuvendit të Republikës së Kosovës pjesën më të madhe të buxhetit e kanë pagat dhe mëditjet me 66.97 % mallrat dhe shërbimet me 18.14%, shpenzimet kapitale me 11.67%, shpenzimet komunale me 2.56% dhe subvencionet dhe transferet me 0.63% </a:t>
          </a:r>
        </a:p>
        <a:p>
          <a:pPr algn="l"/>
          <a:r>
            <a:rPr lang="en-US" sz="3600" b="0" i="0">
              <a:solidFill>
                <a:schemeClr val="dk1"/>
              </a:solidFill>
              <a:latin typeface="Times New Roman" pitchFamily="18" charset="0"/>
              <a:ea typeface="+mn-ea"/>
              <a:cs typeface="Times New Roman" pitchFamily="18" charset="0"/>
            </a:rPr>
            <a:t>Buxheti i ndar per tremujorin e pare te </a:t>
          </a:r>
          <a:r>
            <a:rPr lang="en-US" sz="3600" b="0" i="0" baseline="0">
              <a:solidFill>
                <a:schemeClr val="dk1"/>
              </a:solidFill>
              <a:latin typeface="Times New Roman" pitchFamily="18" charset="0"/>
              <a:ea typeface="+mn-ea"/>
              <a:cs typeface="Times New Roman" pitchFamily="18" charset="0"/>
            </a:rPr>
            <a:t> vitit 2016  duket keshtu : Paga dhe  Meditje 1.360.155,44 €, Mallra dhe Sherbime 555.000 €, Shpenzime komunale 72.000 €, Subvencione 60.000 € dhe  Investime kapitale 896.000,</a:t>
          </a:r>
        </a:p>
        <a:p>
          <a:pPr algn="l"/>
          <a:r>
            <a:rPr lang="en-US" sz="3600" b="0" i="0" baseline="0">
              <a:solidFill>
                <a:schemeClr val="dk1"/>
              </a:solidFill>
              <a:latin typeface="Times New Roman" pitchFamily="18" charset="0"/>
              <a:ea typeface="+mn-ea"/>
              <a:cs typeface="Times New Roman" pitchFamily="18" charset="0"/>
            </a:rPr>
            <a:t>N</a:t>
          </a:r>
          <a:r>
            <a:rPr lang="en-US" sz="3600" b="0" i="0">
              <a:solidFill>
                <a:schemeClr val="dk1"/>
              </a:solidFill>
              <a:latin typeface="Times New Roman" pitchFamily="18" charset="0"/>
              <a:ea typeface="+mn-ea"/>
              <a:cs typeface="Times New Roman" pitchFamily="18" charset="0"/>
            </a:rPr>
            <a:t>isur nga vleresimi i përgjithshëm, del se niveli i realizimit të buxhetit të Kuvendit të Republikës së Kosovës për  </a:t>
          </a:r>
          <a:r>
            <a:rPr lang="en-US" sz="3600" b="0" i="0" baseline="0">
              <a:solidFill>
                <a:schemeClr val="dk1"/>
              </a:solidFill>
              <a:latin typeface="Times New Roman" pitchFamily="18" charset="0"/>
              <a:ea typeface="+mn-ea"/>
              <a:cs typeface="Times New Roman" pitchFamily="18" charset="0"/>
            </a:rPr>
            <a:t> tremujorin e pare eshte 61.57 % e buxhetit tremujor, kjo nisur nga fakti se nje pjese e madhe e </a:t>
          </a:r>
          <a:r>
            <a:rPr lang="sq-AL" sz="3600" b="0" i="0" baseline="0">
              <a:solidFill>
                <a:schemeClr val="dk1"/>
              </a:solidFill>
              <a:latin typeface="Times New Roman" pitchFamily="18" charset="0"/>
              <a:ea typeface="+mn-ea"/>
              <a:cs typeface="Times New Roman" pitchFamily="18" charset="0"/>
            </a:rPr>
            <a:t> buxhetit  është zotuar dhe është në procedura të prokurimit</a:t>
          </a:r>
          <a:r>
            <a:rPr lang="en-US" sz="3600" b="0" i="0" baseline="0">
              <a:solidFill>
                <a:schemeClr val="dk1"/>
              </a:solidFill>
              <a:latin typeface="Times New Roman" pitchFamily="18" charset="0"/>
              <a:ea typeface="+mn-ea"/>
              <a:cs typeface="Times New Roman" pitchFamily="18" charset="0"/>
            </a:rPr>
            <a:t>.</a:t>
          </a:r>
          <a:endParaRPr lang="en-US" sz="3600" b="0" i="0" u="none" strike="noStrike" baseline="0">
            <a:solidFill>
              <a:schemeClr val="dk1"/>
            </a:solidFill>
            <a:latin typeface="Times New Roman" pitchFamily="18" charset="0"/>
            <a:ea typeface="+mn-ea"/>
            <a:cs typeface="Times New Roman" pitchFamily="18" charset="0"/>
          </a:endParaRPr>
        </a:p>
        <a:p>
          <a:pPr algn="l"/>
          <a:r>
            <a:rPr lang="en-US" sz="3600" b="0" i="0" u="none" strike="noStrike">
              <a:solidFill>
                <a:schemeClr val="dk1"/>
              </a:solidFill>
              <a:latin typeface="Times New Roman" pitchFamily="18" charset="0"/>
              <a:ea typeface="+mn-ea"/>
              <a:cs typeface="Times New Roman" pitchFamily="18" charset="0"/>
            </a:rPr>
            <a:t> Alokimi i fondeve është bërë në bazë të planit të rrjedhës së parasë të përgatitur nga Drejtoria për Buxhet dhe Pagesa në bashkëpunim me Menaxhmentin e Kuvendit. Në këtë raport  do të paraqiten në mënyrë të hollësishme shpenzimet e realizuara nga buxheti i Kuvendit për tremujorin e pare 2016</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si dhe krahasimi i tyre me periudhën e njëjtë të vitit 2015</a:t>
          </a:r>
          <a:endParaRPr lang="en-US" sz="3600">
            <a:latin typeface="Times New Roman" pitchFamily="18" charset="0"/>
            <a:cs typeface="Times New Roman" pitchFamily="18" charset="0"/>
          </a:endParaRPr>
        </a:p>
      </xdr:txBody>
    </xdr:sp>
    <xdr:clientData/>
  </xdr:twoCellAnchor>
  <xdr:oneCellAnchor>
    <xdr:from>
      <xdr:col>15</xdr:col>
      <xdr:colOff>647700</xdr:colOff>
      <xdr:row>27</xdr:row>
      <xdr:rowOff>104773</xdr:rowOff>
    </xdr:from>
    <xdr:ext cx="3990975" cy="264560"/>
    <xdr:sp macro="" textlink="">
      <xdr:nvSpPr>
        <xdr:cNvPr id="3" name="TextBox 2"/>
        <xdr:cNvSpPr txBox="1"/>
      </xdr:nvSpPr>
      <xdr:spPr>
        <a:xfrm>
          <a:off x="14439900" y="16049623"/>
          <a:ext cx="39909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oneCellAnchor>
    <xdr:from>
      <xdr:col>16</xdr:col>
      <xdr:colOff>247650</xdr:colOff>
      <xdr:row>26</xdr:row>
      <xdr:rowOff>228599</xdr:rowOff>
    </xdr:from>
    <xdr:ext cx="2457450" cy="264560"/>
    <xdr:sp macro="" textlink="">
      <xdr:nvSpPr>
        <xdr:cNvPr id="4" name="TextBox 3"/>
        <xdr:cNvSpPr txBox="1"/>
      </xdr:nvSpPr>
      <xdr:spPr>
        <a:xfrm>
          <a:off x="14897100" y="15297149"/>
          <a:ext cx="245745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twoCellAnchor>
    <xdr:from>
      <xdr:col>0</xdr:col>
      <xdr:colOff>200025</xdr:colOff>
      <xdr:row>28</xdr:row>
      <xdr:rowOff>66673</xdr:rowOff>
    </xdr:from>
    <xdr:to>
      <xdr:col>16</xdr:col>
      <xdr:colOff>809625</xdr:colOff>
      <xdr:row>40</xdr:row>
      <xdr:rowOff>981362</xdr:rowOff>
    </xdr:to>
    <xdr:sp macro="" textlink="">
      <xdr:nvSpPr>
        <xdr:cNvPr id="5" name="TextBox 4"/>
        <xdr:cNvSpPr txBox="1"/>
      </xdr:nvSpPr>
      <xdr:spPr>
        <a:xfrm>
          <a:off x="200025" y="22003037"/>
          <a:ext cx="23325282" cy="3916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Pagave dhe mëditjeve merr pjese ne buxhetin  tremujor</a:t>
          </a:r>
          <a:r>
            <a:rPr lang="en-US" sz="3600" b="0" i="0" u="none" strike="noStrike" baseline="0">
              <a:solidFill>
                <a:schemeClr val="dk1"/>
              </a:solidFill>
              <a:latin typeface="Times New Roman" pitchFamily="18" charset="0"/>
              <a:ea typeface="+mn-ea"/>
              <a:cs typeface="Times New Roman" pitchFamily="18" charset="0"/>
            </a:rPr>
            <a:t> me 1.360.155,44€</a:t>
          </a:r>
          <a:r>
            <a:rPr lang="en-US" sz="3600" b="0" i="0" u="none" strike="noStrike">
              <a:solidFill>
                <a:schemeClr val="dk1"/>
              </a:solidFill>
              <a:latin typeface="Times New Roman" pitchFamily="18" charset="0"/>
              <a:ea typeface="+mn-ea"/>
              <a:cs typeface="Times New Roman" pitchFamily="18" charset="0"/>
            </a:rPr>
            <a:t> ose me 46.21 % në buxhetin e </a:t>
          </a:r>
          <a:r>
            <a:rPr lang="sq-AL" sz="3600" b="0" i="0" u="none" strike="noStrike">
              <a:solidFill>
                <a:schemeClr val="dk1"/>
              </a:solidFill>
              <a:latin typeface="Times New Roman" pitchFamily="18" charset="0"/>
              <a:ea typeface="+mn-ea"/>
              <a:cs typeface="Times New Roman" pitchFamily="18" charset="0"/>
            </a:rPr>
            <a:t> alokuar të </a:t>
          </a:r>
          <a:r>
            <a:rPr lang="en-US" sz="3600" b="0" i="0" u="none" strike="noStrike">
              <a:solidFill>
                <a:schemeClr val="dk1"/>
              </a:solidFill>
              <a:latin typeface="Times New Roman" pitchFamily="18" charset="0"/>
              <a:ea typeface="+mn-ea"/>
              <a:cs typeface="Times New Roman" pitchFamily="18" charset="0"/>
            </a:rPr>
            <a:t>Kuvendit  per tremujor, dhe si të tilla janë të ndara në tri Programe Anëtarët e kuvendit 768.823.11€, Administrata e Kuvendit 467.232,90 € dhe Stafi mbështetës Politik 124.099,43 €, shuma e shpenzuar ne ketë kategori per kete tremujor është 1.360.155,44 ose shprehur në përqindje 100% e buxhetit  te ndar ne këtë tremujor ne kete katgori ose 21.63% krahasuar</a:t>
          </a:r>
          <a:r>
            <a:rPr lang="en-US" sz="3600" b="0" i="0" u="none" strike="noStrike" baseline="0">
              <a:solidFill>
                <a:schemeClr val="dk1"/>
              </a:solidFill>
              <a:latin typeface="Times New Roman" pitchFamily="18" charset="0"/>
              <a:ea typeface="+mn-ea"/>
              <a:cs typeface="Times New Roman" pitchFamily="18" charset="0"/>
            </a:rPr>
            <a:t> me buxhetin vjetor te Kuvendit.</a:t>
          </a:r>
          <a:r>
            <a:rPr lang="sq-AL" sz="3600" b="0" i="0" u="none" strike="noStrike" baseline="0">
              <a:solidFill>
                <a:schemeClr val="dk1"/>
              </a:solidFill>
              <a:latin typeface="Times New Roman" pitchFamily="18" charset="0"/>
              <a:ea typeface="+mn-ea"/>
              <a:cs typeface="Times New Roman" pitchFamily="18" charset="0"/>
            </a:rPr>
            <a:t> </a:t>
          </a:r>
          <a:endParaRPr lang="en-US" sz="2800">
            <a:latin typeface="Times New Roman" pitchFamily="18" charset="0"/>
            <a:cs typeface="Times New Roman" pitchFamily="18" charset="0"/>
          </a:endParaRPr>
        </a:p>
      </xdr:txBody>
    </xdr:sp>
    <xdr:clientData/>
  </xdr:twoCellAnchor>
  <xdr:oneCellAnchor>
    <xdr:from>
      <xdr:col>16</xdr:col>
      <xdr:colOff>152400</xdr:colOff>
      <xdr:row>45</xdr:row>
      <xdr:rowOff>180975</xdr:rowOff>
    </xdr:from>
    <xdr:ext cx="184731" cy="264560"/>
    <xdr:sp macro="" textlink="">
      <xdr:nvSpPr>
        <xdr:cNvPr id="6" name="TextBox 5"/>
        <xdr:cNvSpPr txBox="1"/>
      </xdr:nvSpPr>
      <xdr:spPr>
        <a:xfrm>
          <a:off x="13944600" y="211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266700</xdr:colOff>
      <xdr:row>43</xdr:row>
      <xdr:rowOff>152400</xdr:rowOff>
    </xdr:from>
    <xdr:ext cx="184731" cy="264560"/>
    <xdr:sp macro="" textlink="">
      <xdr:nvSpPr>
        <xdr:cNvPr id="7" name="TextBox 6"/>
        <xdr:cNvSpPr txBox="1"/>
      </xdr:nvSpPr>
      <xdr:spPr>
        <a:xfrm>
          <a:off x="1491615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0</xdr:col>
      <xdr:colOff>152399</xdr:colOff>
      <xdr:row>58</xdr:row>
      <xdr:rowOff>161925</xdr:rowOff>
    </xdr:from>
    <xdr:to>
      <xdr:col>17</xdr:col>
      <xdr:colOff>0</xdr:colOff>
      <xdr:row>66</xdr:row>
      <xdr:rowOff>173182</xdr:rowOff>
    </xdr:to>
    <xdr:sp macro="" textlink="">
      <xdr:nvSpPr>
        <xdr:cNvPr id="8" name="TextBox 7"/>
        <xdr:cNvSpPr txBox="1"/>
      </xdr:nvSpPr>
      <xdr:spPr>
        <a:xfrm>
          <a:off x="152399" y="30988289"/>
          <a:ext cx="23400328" cy="237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shpenzimeve komunale merr pjesë në buxhetin tremujor me 72.000 € ose me 2.44 % në buxhetin e Kuvendit </a:t>
          </a:r>
          <a:r>
            <a:rPr lang="en-US" sz="3600" b="0" i="0" u="none" strike="noStrike" baseline="0">
              <a:solidFill>
                <a:schemeClr val="dk1"/>
              </a:solidFill>
              <a:latin typeface="Times New Roman" pitchFamily="18" charset="0"/>
              <a:ea typeface="+mn-ea"/>
              <a:cs typeface="Times New Roman" pitchFamily="18" charset="0"/>
            </a:rPr>
            <a:t> te </a:t>
          </a:r>
          <a:r>
            <a:rPr lang="en-US" sz="3600" b="0" i="0" u="none" strike="noStrike">
              <a:solidFill>
                <a:schemeClr val="dk1"/>
              </a:solidFill>
              <a:latin typeface="Times New Roman" pitchFamily="18" charset="0"/>
              <a:ea typeface="+mn-ea"/>
              <a:cs typeface="Times New Roman" pitchFamily="18" charset="0"/>
            </a:rPr>
            <a:t>ndar per tremujor ,këto fonde janë të ndara në programin Administrata e Kuvendit. Shkalla e shpenzimit të buxhetit në këtë kategori ekonomike për kete</a:t>
          </a:r>
          <a:r>
            <a:rPr lang="en-US" sz="3600" b="0" i="0" u="none" strike="noStrike" baseline="0">
              <a:solidFill>
                <a:schemeClr val="dk1"/>
              </a:solidFill>
              <a:latin typeface="Times New Roman" pitchFamily="18" charset="0"/>
              <a:ea typeface="+mn-ea"/>
              <a:cs typeface="Times New Roman" pitchFamily="18" charset="0"/>
            </a:rPr>
            <a:t> tremujor </a:t>
          </a:r>
          <a:r>
            <a:rPr lang="en-US" sz="3600" b="0" i="0" u="none" strike="noStrike">
              <a:solidFill>
                <a:schemeClr val="dk1"/>
              </a:solidFill>
              <a:latin typeface="Times New Roman" pitchFamily="18" charset="0"/>
              <a:ea typeface="+mn-ea"/>
              <a:cs typeface="Times New Roman" pitchFamily="18" charset="0"/>
            </a:rPr>
            <a:t>  është  62.132,83€,  shprehur në përqindje 86.30% e buxhetit ne kete kategori ose  25.78 % e buxhetit  vjetor ne Komunali.</a:t>
          </a:r>
          <a:endParaRPr lang="en-US" sz="3600">
            <a:latin typeface="Times New Roman" pitchFamily="18" charset="0"/>
            <a:cs typeface="Times New Roman" pitchFamily="18" charset="0"/>
          </a:endParaRPr>
        </a:p>
      </xdr:txBody>
    </xdr:sp>
    <xdr:clientData/>
  </xdr:twoCellAnchor>
  <xdr:twoCellAnchor>
    <xdr:from>
      <xdr:col>0</xdr:col>
      <xdr:colOff>95250</xdr:colOff>
      <xdr:row>68</xdr:row>
      <xdr:rowOff>180975</xdr:rowOff>
    </xdr:from>
    <xdr:to>
      <xdr:col>16</xdr:col>
      <xdr:colOff>825500</xdr:colOff>
      <xdr:row>79</xdr:row>
      <xdr:rowOff>144318</xdr:rowOff>
    </xdr:to>
    <xdr:sp macro="" textlink="">
      <xdr:nvSpPr>
        <xdr:cNvPr id="9" name="TextBox 8"/>
        <xdr:cNvSpPr txBox="1"/>
      </xdr:nvSpPr>
      <xdr:spPr>
        <a:xfrm>
          <a:off x="95250" y="34384384"/>
          <a:ext cx="23359341" cy="2618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Investimeve Kapitale merr pjesë në buxhetin tremujor me 896.000 € ose me 30.44 %në buxhetin e Kuvendit per</a:t>
          </a:r>
          <a:r>
            <a:rPr lang="en-US" sz="3600" b="0" i="0" u="none" strike="noStrike" baseline="0">
              <a:solidFill>
                <a:schemeClr val="dk1"/>
              </a:solidFill>
              <a:latin typeface="Times New Roman" pitchFamily="18" charset="0"/>
              <a:ea typeface="+mn-ea"/>
              <a:cs typeface="Times New Roman" pitchFamily="18" charset="0"/>
            </a:rPr>
            <a:t> t</a:t>
          </a:r>
          <a:r>
            <a:rPr lang="en-US" sz="3600" b="0" i="0" u="none" strike="noStrike">
              <a:solidFill>
                <a:schemeClr val="dk1"/>
              </a:solidFill>
              <a:latin typeface="Times New Roman" pitchFamily="18" charset="0"/>
              <a:ea typeface="+mn-ea"/>
              <a:cs typeface="Times New Roman" pitchFamily="18" charset="0"/>
            </a:rPr>
            <a:t>remujor, këto fonde janë të ndara në programin Administrata e Kuvendit.  Shpenzime ne kete kategori ne kete tremujor jane</a:t>
          </a:r>
          <a:r>
            <a:rPr lang="en-US" sz="3600" b="0" i="0" u="none" strike="noStrike" baseline="0">
              <a:solidFill>
                <a:schemeClr val="dk1"/>
              </a:solidFill>
              <a:latin typeface="Times New Roman" pitchFamily="18" charset="0"/>
              <a:ea typeface="+mn-ea"/>
              <a:cs typeface="Times New Roman" pitchFamily="18" charset="0"/>
            </a:rPr>
            <a:t> 137.155,55 €, shprehur ne perqindje 15.31 % e buxhetit per tremujor , ose 12.51 % e buxheit vjetor ne kete kategori.</a:t>
          </a:r>
          <a:endParaRPr lang="en-US" sz="3600">
            <a:latin typeface="Times New Roman" pitchFamily="18" charset="0"/>
            <a:cs typeface="Times New Roman" pitchFamily="18" charset="0"/>
          </a:endParaRPr>
        </a:p>
      </xdr:txBody>
    </xdr:sp>
    <xdr:clientData/>
  </xdr:twoCellAnchor>
  <xdr:twoCellAnchor>
    <xdr:from>
      <xdr:col>0</xdr:col>
      <xdr:colOff>152400</xdr:colOff>
      <xdr:row>80</xdr:row>
      <xdr:rowOff>95249</xdr:rowOff>
    </xdr:from>
    <xdr:to>
      <xdr:col>16</xdr:col>
      <xdr:colOff>825500</xdr:colOff>
      <xdr:row>90</xdr:row>
      <xdr:rowOff>375227</xdr:rowOff>
    </xdr:to>
    <xdr:sp macro="" textlink="">
      <xdr:nvSpPr>
        <xdr:cNvPr id="10" name="TextBox 9"/>
        <xdr:cNvSpPr txBox="1"/>
      </xdr:nvSpPr>
      <xdr:spPr>
        <a:xfrm>
          <a:off x="152400" y="38657067"/>
          <a:ext cx="23302191" cy="2993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Subvencioneve dhe transfereve merr pjesë në buxhetin tremujor</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me 60.000 € ose me 2.03 % në buxhetin e Kuvendit per</a:t>
          </a:r>
          <a:r>
            <a:rPr lang="en-US" sz="3600" b="0" i="0" u="none" strike="noStrike" baseline="0">
              <a:solidFill>
                <a:schemeClr val="dk1"/>
              </a:solidFill>
              <a:latin typeface="Times New Roman" pitchFamily="18" charset="0"/>
              <a:ea typeface="+mn-ea"/>
              <a:cs typeface="Times New Roman" pitchFamily="18" charset="0"/>
            </a:rPr>
            <a:t> tremujor ,</a:t>
          </a:r>
          <a:r>
            <a:rPr lang="en-US" sz="3600" b="0" i="0" u="none" strike="noStrike">
              <a:solidFill>
                <a:schemeClr val="dk1"/>
              </a:solidFill>
              <a:latin typeface="Times New Roman" pitchFamily="18" charset="0"/>
              <a:ea typeface="+mn-ea"/>
              <a:cs typeface="Times New Roman" pitchFamily="18" charset="0"/>
            </a:rPr>
            <a:t> këto fonde janë të ndara në programin Anëtarët e Kuvendit. Shkalla e shpenzimit të buxhetit në këtë kategori ekonomike për  tremujor është 29.320€, ose shprehur në përqindje 48.87% e buxhetit ne kete kategori  per</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tremujor dhevjetor.</a:t>
          </a:r>
          <a:endParaRPr lang="en-US" sz="3600">
            <a:latin typeface="Times New Roman" pitchFamily="18" charset="0"/>
            <a:cs typeface="Times New Roman" pitchFamily="18" charset="0"/>
          </a:endParaRPr>
        </a:p>
      </xdr:txBody>
    </xdr:sp>
    <xdr:clientData/>
  </xdr:twoCellAnchor>
  <xdr:twoCellAnchor>
    <xdr:from>
      <xdr:col>0</xdr:col>
      <xdr:colOff>247650</xdr:colOff>
      <xdr:row>93</xdr:row>
      <xdr:rowOff>304800</xdr:rowOff>
    </xdr:from>
    <xdr:to>
      <xdr:col>16</xdr:col>
      <xdr:colOff>841375</xdr:colOff>
      <xdr:row>102</xdr:row>
      <xdr:rowOff>981363</xdr:rowOff>
    </xdr:to>
    <xdr:sp macro="" textlink="">
      <xdr:nvSpPr>
        <xdr:cNvPr id="11" name="TextBox 10"/>
        <xdr:cNvSpPr txBox="1"/>
      </xdr:nvSpPr>
      <xdr:spPr>
        <a:xfrm>
          <a:off x="247650" y="43427073"/>
          <a:ext cx="23309407" cy="6622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ysClr val="windowText" lastClr="000000"/>
              </a:solidFill>
              <a:latin typeface="Times New Roman" pitchFamily="18" charset="0"/>
              <a:ea typeface="+mn-ea"/>
              <a:cs typeface="Times New Roman" pitchFamily="18" charset="0"/>
            </a:rPr>
            <a:t>Pavarësia ka shumë fusha dhe pavarësia financiare është vetëm një, por mjaft thelbësore pasi që Parlamenti duhet të ketë kontroll të plotë të mjeteve të tij financiare për të planifikuar dhe kryer aktivitetet e tij. Pavarësia administrative përfshirë vendimet e Parlamentit për çështjet e tij të brendshme nuk mund të ekzistojë pa pavarësinë financiare. Prandaj, kontrolli i duhur parlamentar mbi Qeverinë nuk mund të ekzistojë pa pavarësi financiare dhe buxhetore të vetë Parlamentit.  </a:t>
          </a:r>
          <a:r>
            <a:rPr lang="sq-AL" sz="3600" b="0" i="0" u="none" strike="noStrike">
              <a:solidFill>
                <a:sysClr val="windowText" lastClr="000000"/>
              </a:solidFill>
              <a:latin typeface="Times New Roman" pitchFamily="18" charset="0"/>
              <a:ea typeface="+mn-ea"/>
              <a:cs typeface="Times New Roman" pitchFamily="18" charset="0"/>
            </a:rPr>
            <a:t>N</a:t>
          </a:r>
          <a:r>
            <a:rPr lang="en-US" sz="3600" b="0" i="0" u="none" strike="noStrike">
              <a:solidFill>
                <a:sysClr val="windowText" lastClr="000000"/>
              </a:solidFill>
              <a:latin typeface="Times New Roman" pitchFamily="18" charset="0"/>
              <a:ea typeface="+mn-ea"/>
              <a:cs typeface="Times New Roman" pitchFamily="18" charset="0"/>
            </a:rPr>
            <a:t>ë vitin 2012 një Komunikatë e Komisionit për Studimin e Fizibilitetit për Marrëveshjen e Stabilizim-Asocimit në mes Bashkimit Evropian dhe Kosovës ndër të tjera arriti në përfundim se Kuvendi dhe komisionet e tij duhet të zhvillojnë mbikëqyrjen e tyre ndaj ekzekutivit dhe se pavarësia financiare dhe administrative e Kuvendit nga qeveria duhet të fuqizohet.   Rekomandimet e Projektit të Binjakëzimit sa i përket Komponentes 5 rëndësinë më të madhe i ka kushtuar hartimit të një Ligji për Kuvendin ku do të definohet qartazi pavarësia financiare e Kuvendit, si në planifikim e po ashtu edhe në ekzekutim të buxhetit.</a:t>
          </a:r>
          <a:r>
            <a:rPr lang="sq-AL" sz="3600" b="0" i="0" u="none" strike="noStrike">
              <a:solidFill>
                <a:sysClr val="windowText" lastClr="000000"/>
              </a:solidFill>
              <a:latin typeface="Times New Roman" pitchFamily="18" charset="0"/>
              <a:ea typeface="+mn-ea"/>
              <a:cs typeface="Times New Roman" pitchFamily="18" charset="0"/>
            </a:rPr>
            <a:t> Në këtë</a:t>
          </a:r>
          <a:r>
            <a:rPr lang="sq-AL" sz="3600" b="0" i="0" u="none" strike="noStrike" baseline="0">
              <a:solidFill>
                <a:sysClr val="windowText" lastClr="000000"/>
              </a:solidFill>
              <a:latin typeface="Times New Roman" pitchFamily="18" charset="0"/>
              <a:ea typeface="+mn-ea"/>
              <a:cs typeface="Times New Roman" pitchFamily="18" charset="0"/>
            </a:rPr>
            <a:t> vit kemi fituar një donacion nga Bashkimi Evropian për një  kontratë Binjakëzimi </a:t>
          </a:r>
          <a:r>
            <a:rPr lang="en-US" sz="3600" b="0" i="0" u="none" strike="noStrike" baseline="0">
              <a:solidFill>
                <a:sysClr val="windowText" lastClr="000000"/>
              </a:solidFill>
              <a:latin typeface="Times New Roman" pitchFamily="18" charset="0"/>
              <a:ea typeface="+mn-ea"/>
              <a:cs typeface="Times New Roman" pitchFamily="18" charset="0"/>
            </a:rPr>
            <a:t> te re.</a:t>
          </a:r>
          <a:r>
            <a:rPr lang="en-US" sz="3600" b="0" i="0" u="none" strike="noStrike">
              <a:solidFill>
                <a:srgbClr val="FF0000"/>
              </a:solidFill>
              <a:latin typeface="Times New Roman" pitchFamily="18" charset="0"/>
              <a:ea typeface="+mn-ea"/>
              <a:cs typeface="Times New Roman" pitchFamily="18" charset="0"/>
            </a:rPr>
            <a:t/>
          </a:r>
          <a:br>
            <a:rPr lang="en-US" sz="3600" b="0" i="0" u="none" strike="noStrike">
              <a:solidFill>
                <a:srgbClr val="FF0000"/>
              </a:solidFill>
              <a:latin typeface="Times New Roman" pitchFamily="18" charset="0"/>
              <a:ea typeface="+mn-ea"/>
              <a:cs typeface="Times New Roman" pitchFamily="18" charset="0"/>
            </a:rPr>
          </a:br>
          <a:endParaRPr lang="en-US" sz="3600">
            <a:solidFill>
              <a:srgbClr val="FF0000"/>
            </a:solidFill>
            <a:latin typeface="Times New Roman" pitchFamily="18" charset="0"/>
            <a:cs typeface="Times New Roman" pitchFamily="18" charset="0"/>
          </a:endParaRPr>
        </a:p>
      </xdr:txBody>
    </xdr:sp>
    <xdr:clientData/>
  </xdr:twoCellAnchor>
  <xdr:twoCellAnchor>
    <xdr:from>
      <xdr:col>0</xdr:col>
      <xdr:colOff>142874</xdr:colOff>
      <xdr:row>42</xdr:row>
      <xdr:rowOff>190498</xdr:rowOff>
    </xdr:from>
    <xdr:to>
      <xdr:col>16</xdr:col>
      <xdr:colOff>809625</xdr:colOff>
      <xdr:row>55</xdr:row>
      <xdr:rowOff>375227</xdr:rowOff>
    </xdr:to>
    <xdr:sp macro="" textlink="">
      <xdr:nvSpPr>
        <xdr:cNvPr id="12" name="TextBox 11"/>
        <xdr:cNvSpPr txBox="1"/>
      </xdr:nvSpPr>
      <xdr:spPr>
        <a:xfrm>
          <a:off x="142874" y="26918225"/>
          <a:ext cx="23382433" cy="3504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Mallrave dhe Shërbimeve merr pjesë në buxhetin tremujor me 555.000 € ose me 18.85 %në buxhetin e Kuvendit per tremujor dhe si të tilla janë të ndara në tri Programe Anëtarët e Kuvendit</a:t>
          </a:r>
          <a:r>
            <a:rPr lang="en-US" sz="3600" b="0" i="0" u="none" strike="noStrike" baseline="0">
              <a:solidFill>
                <a:schemeClr val="dk1"/>
              </a:solidFill>
              <a:latin typeface="Times New Roman" pitchFamily="18" charset="0"/>
              <a:ea typeface="+mn-ea"/>
              <a:cs typeface="Times New Roman" pitchFamily="18" charset="0"/>
            </a:rPr>
            <a:t> 175.000</a:t>
          </a:r>
          <a:r>
            <a:rPr lang="en-US" sz="3600" b="0" i="0" u="none" strike="noStrike">
              <a:solidFill>
                <a:schemeClr val="dk1"/>
              </a:solidFill>
              <a:latin typeface="Times New Roman" pitchFamily="18" charset="0"/>
              <a:ea typeface="+mn-ea"/>
              <a:cs typeface="Times New Roman" pitchFamily="18" charset="0"/>
            </a:rPr>
            <a:t>, Administrata e Kuvendit 350.000  € dhe Stafi mbështetës Politik 30.000 €. Shkalla e shpenzimit të buxhetit në këtë kategori ekonomike për kete tremujor është 223.368,26€,  shprehur në përqindje  40.25% e buxhetit ne kete kategori  per kete tremujor ose 13.11 % krahasuar  me  buxhetin vjetor të Kuvendit</a:t>
          </a:r>
          <a:r>
            <a:rPr lang="en-US" sz="2800" b="0" i="0" u="none" strike="noStrike" baseline="0">
              <a:solidFill>
                <a:schemeClr val="dk1"/>
              </a:solidFill>
              <a:latin typeface="Times New Roman" pitchFamily="18" charset="0"/>
              <a:ea typeface="+mn-ea"/>
              <a:cs typeface="Times New Roman" pitchFamily="18" charset="0"/>
            </a:rPr>
            <a:t> </a:t>
          </a:r>
          <a:r>
            <a:rPr lang="en-US" sz="3600" b="0" i="0" u="none" strike="noStrike" baseline="0">
              <a:solidFill>
                <a:schemeClr val="dk1"/>
              </a:solidFill>
              <a:latin typeface="Times New Roman" pitchFamily="18" charset="0"/>
              <a:ea typeface="+mn-ea"/>
              <a:cs typeface="Times New Roman" pitchFamily="18" charset="0"/>
            </a:rPr>
            <a:t>ne Mallra dhe sherbime .</a:t>
          </a:r>
          <a:endParaRPr lang="en-US" sz="3600">
            <a:solidFill>
              <a:srgbClr val="FF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topLeftCell="A127" workbookViewId="0">
      <selection activeCell="L16" sqref="L1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N106"/>
  <sheetViews>
    <sheetView view="pageBreakPreview" zoomScale="50" zoomScaleNormal="30" zoomScaleSheetLayoutView="50" zoomScalePageLayoutView="33" workbookViewId="0">
      <selection activeCell="M7" sqref="M7"/>
    </sheetView>
  </sheetViews>
  <sheetFormatPr defaultRowHeight="26.25"/>
  <cols>
    <col min="1" max="1" width="15.5703125" style="2" customWidth="1"/>
    <col min="2" max="2" width="29.28515625" style="2" customWidth="1"/>
    <col min="3" max="3" width="27.85546875" style="2" customWidth="1"/>
    <col min="4" max="4" width="26.28515625" style="2" customWidth="1"/>
    <col min="5" max="5" width="26" style="2" customWidth="1"/>
    <col min="6" max="6" width="24.5703125" style="2" customWidth="1"/>
    <col min="7" max="7" width="25" style="2" customWidth="1"/>
    <col min="8" max="8" width="25.5703125" style="2" customWidth="1"/>
    <col min="9" max="9" width="26.28515625" style="2" customWidth="1"/>
    <col min="10" max="10" width="22.42578125" style="2" customWidth="1"/>
    <col min="11" max="12" width="13.5703125" style="2" customWidth="1"/>
    <col min="13" max="13" width="9.140625" style="2"/>
    <col min="14" max="14" width="21.140625" style="2" customWidth="1"/>
    <col min="15" max="15" width="9.140625" style="2" customWidth="1"/>
    <col min="16" max="17" width="12.85546875" style="2" customWidth="1"/>
    <col min="18" max="18" width="30.28515625" style="2" customWidth="1"/>
    <col min="19" max="19" width="19.42578125" style="2" customWidth="1"/>
    <col min="20" max="16384" width="9.140625" style="2"/>
  </cols>
  <sheetData>
    <row r="1" spans="1:14" ht="91.5" customHeight="1">
      <c r="A1" s="138" t="s">
        <v>174</v>
      </c>
      <c r="B1" s="138"/>
      <c r="C1" s="138"/>
      <c r="D1" s="138"/>
      <c r="E1" s="138"/>
      <c r="F1" s="138"/>
      <c r="G1" s="138"/>
      <c r="H1" s="138"/>
      <c r="I1" s="138"/>
      <c r="J1" s="138"/>
      <c r="K1" s="138"/>
      <c r="L1" s="138"/>
      <c r="M1" s="138"/>
      <c r="N1" s="138"/>
    </row>
    <row r="2" spans="1:14">
      <c r="A2" s="1"/>
    </row>
    <row r="3" spans="1:14" ht="50.25">
      <c r="A3" s="89" t="s">
        <v>142</v>
      </c>
      <c r="B3" s="89"/>
      <c r="C3" s="89"/>
      <c r="D3" s="89"/>
      <c r="E3" s="89"/>
      <c r="F3" s="89"/>
      <c r="G3" s="89"/>
      <c r="H3" s="89"/>
      <c r="I3" s="89"/>
      <c r="J3" s="89"/>
      <c r="K3" s="89"/>
      <c r="L3" s="89"/>
      <c r="M3" s="89"/>
      <c r="N3" s="89"/>
    </row>
    <row r="4" spans="1:14" ht="50.25">
      <c r="A4" s="89" t="s">
        <v>143</v>
      </c>
      <c r="B4" s="89"/>
      <c r="C4" s="89"/>
      <c r="D4" s="89"/>
      <c r="E4" s="89"/>
      <c r="F4" s="89"/>
      <c r="G4" s="89"/>
      <c r="H4" s="89"/>
      <c r="I4" s="89"/>
      <c r="J4" s="89"/>
      <c r="K4" s="89"/>
      <c r="L4" s="89"/>
      <c r="M4" s="89"/>
      <c r="N4" s="89"/>
    </row>
    <row r="5" spans="1:14" ht="50.25">
      <c r="A5" s="89" t="s">
        <v>144</v>
      </c>
      <c r="B5" s="89"/>
      <c r="C5" s="89"/>
      <c r="D5" s="89"/>
      <c r="E5" s="89"/>
      <c r="F5" s="89"/>
      <c r="G5" s="89"/>
      <c r="H5" s="89"/>
      <c r="I5" s="89"/>
      <c r="J5" s="89"/>
      <c r="K5" s="89"/>
      <c r="L5" s="89"/>
      <c r="M5" s="89"/>
      <c r="N5" s="89"/>
    </row>
    <row r="6" spans="1:14" ht="50.25">
      <c r="A6" s="89" t="s">
        <v>145</v>
      </c>
      <c r="B6" s="89"/>
      <c r="C6" s="89"/>
      <c r="D6" s="89"/>
      <c r="E6" s="89"/>
      <c r="F6" s="89"/>
      <c r="G6" s="89"/>
      <c r="H6" s="89"/>
      <c r="I6" s="89"/>
      <c r="J6" s="89"/>
      <c r="K6" s="89"/>
      <c r="L6" s="89"/>
      <c r="M6" s="89"/>
      <c r="N6" s="89"/>
    </row>
    <row r="7" spans="1:14" ht="50.25">
      <c r="A7" s="89" t="s">
        <v>146</v>
      </c>
      <c r="B7" s="89"/>
      <c r="C7" s="89"/>
      <c r="D7" s="89"/>
      <c r="E7" s="89"/>
      <c r="F7" s="89"/>
      <c r="G7" s="89"/>
      <c r="H7" s="89"/>
      <c r="I7" s="89"/>
      <c r="J7" s="89"/>
      <c r="K7" s="89"/>
      <c r="L7" s="89"/>
      <c r="M7" s="89"/>
      <c r="N7" s="89"/>
    </row>
    <row r="8" spans="1:14" ht="57" customHeight="1">
      <c r="A8" s="89" t="s">
        <v>175</v>
      </c>
      <c r="B8" s="89"/>
      <c r="C8" s="89"/>
      <c r="D8" s="89"/>
      <c r="E8" s="89"/>
      <c r="F8" s="89"/>
      <c r="G8" s="89"/>
      <c r="H8" s="89"/>
      <c r="I8" s="89"/>
      <c r="J8" s="89"/>
      <c r="K8" s="89"/>
      <c r="L8" s="89"/>
      <c r="M8" s="89"/>
      <c r="N8" s="89"/>
    </row>
    <row r="9" spans="1:14" ht="92.25" customHeight="1">
      <c r="A9" s="140" t="s">
        <v>0</v>
      </c>
      <c r="B9" s="140"/>
      <c r="C9" s="140"/>
      <c r="D9" s="140"/>
      <c r="E9" s="140"/>
      <c r="F9" s="140"/>
      <c r="G9" s="140"/>
      <c r="H9" s="140"/>
      <c r="I9" s="140"/>
      <c r="J9" s="140"/>
      <c r="K9" s="140"/>
      <c r="L9" s="140"/>
      <c r="M9" s="140"/>
      <c r="N9" s="140"/>
    </row>
    <row r="10" spans="1:14">
      <c r="A10" s="140"/>
      <c r="B10" s="140"/>
      <c r="C10" s="140"/>
      <c r="D10" s="140"/>
      <c r="E10" s="140"/>
      <c r="F10" s="140"/>
      <c r="G10" s="140"/>
      <c r="H10" s="140"/>
      <c r="I10" s="140"/>
      <c r="J10" s="140"/>
      <c r="K10" s="140"/>
      <c r="L10" s="140"/>
      <c r="M10" s="140"/>
      <c r="N10" s="140"/>
    </row>
    <row r="11" spans="1:14" ht="50.25">
      <c r="A11" s="90"/>
      <c r="B11" s="89"/>
      <c r="C11" s="89"/>
      <c r="D11" s="89"/>
      <c r="E11" s="89"/>
      <c r="F11" s="89"/>
      <c r="G11" s="89"/>
      <c r="H11" s="89"/>
      <c r="I11" s="89"/>
      <c r="J11" s="89"/>
      <c r="K11" s="89"/>
      <c r="L11" s="89"/>
      <c r="M11" s="89"/>
      <c r="N11" s="89"/>
    </row>
    <row r="12" spans="1:14" ht="409.5" customHeight="1">
      <c r="A12" s="142"/>
      <c r="B12" s="142"/>
      <c r="C12" s="142"/>
      <c r="D12" s="142"/>
      <c r="E12" s="142"/>
      <c r="F12" s="142"/>
      <c r="G12" s="142"/>
      <c r="H12" s="142"/>
      <c r="I12" s="142"/>
      <c r="J12" s="142"/>
      <c r="K12" s="142"/>
      <c r="L12" s="142"/>
      <c r="M12" s="142"/>
      <c r="N12" s="142"/>
    </row>
    <row r="13" spans="1:14" ht="68.25" customHeight="1">
      <c r="A13" s="142"/>
      <c r="B13" s="142"/>
      <c r="C13" s="142"/>
      <c r="D13" s="142"/>
      <c r="E13" s="142"/>
      <c r="F13" s="142"/>
      <c r="G13" s="142"/>
      <c r="H13" s="142"/>
      <c r="I13" s="142"/>
      <c r="J13" s="142"/>
      <c r="K13" s="142"/>
      <c r="L13" s="142"/>
      <c r="M13" s="142"/>
      <c r="N13" s="142"/>
    </row>
    <row r="14" spans="1:14" ht="65.25" customHeight="1">
      <c r="A14" s="41"/>
      <c r="B14" s="41"/>
      <c r="C14" s="41"/>
      <c r="D14" s="41"/>
      <c r="E14" s="41"/>
      <c r="F14" s="41"/>
      <c r="G14" s="41"/>
      <c r="H14" s="41"/>
      <c r="I14" s="41"/>
      <c r="J14" s="41"/>
      <c r="K14" s="41"/>
      <c r="L14" s="41"/>
      <c r="M14" s="41"/>
      <c r="N14" s="41"/>
    </row>
    <row r="15" spans="1:14" ht="65.25" customHeight="1">
      <c r="A15" s="41"/>
      <c r="B15" s="41"/>
      <c r="C15" s="41"/>
      <c r="D15" s="41"/>
      <c r="E15" s="41"/>
      <c r="F15" s="41"/>
      <c r="G15" s="41"/>
      <c r="H15" s="41"/>
      <c r="I15" s="41"/>
      <c r="J15" s="41"/>
      <c r="K15" s="41"/>
      <c r="L15" s="41"/>
      <c r="M15" s="41"/>
      <c r="N15" s="41"/>
    </row>
    <row r="16" spans="1:14" ht="64.5" customHeight="1">
      <c r="A16" s="51" t="s">
        <v>1</v>
      </c>
      <c r="B16" s="49"/>
      <c r="C16" s="49"/>
      <c r="D16" s="49"/>
      <c r="E16" s="49"/>
      <c r="F16" s="49"/>
      <c r="G16" s="49"/>
      <c r="H16" s="49"/>
      <c r="I16" s="49"/>
      <c r="J16" s="49"/>
      <c r="K16" s="49"/>
      <c r="L16" s="49"/>
      <c r="M16" s="49"/>
      <c r="N16" s="49"/>
    </row>
    <row r="17" spans="1:14" ht="62.25" hidden="1" customHeight="1">
      <c r="A17" s="144" t="s">
        <v>2</v>
      </c>
      <c r="B17" s="144"/>
      <c r="C17" s="144"/>
      <c r="D17" s="144"/>
      <c r="E17" s="144"/>
      <c r="F17" s="144"/>
      <c r="G17" s="144"/>
      <c r="H17" s="144"/>
      <c r="I17" s="144"/>
      <c r="J17" s="144"/>
      <c r="K17" s="144"/>
      <c r="L17" s="144"/>
      <c r="M17" s="144"/>
      <c r="N17" s="144"/>
    </row>
    <row r="18" spans="1:14" ht="35.25">
      <c r="A18" s="50" t="s">
        <v>133</v>
      </c>
      <c r="B18" s="49"/>
      <c r="C18" s="49"/>
      <c r="D18" s="49"/>
      <c r="E18" s="49"/>
      <c r="F18" s="49"/>
      <c r="G18" s="49"/>
      <c r="H18" s="49"/>
      <c r="I18" s="49"/>
      <c r="J18" s="49"/>
      <c r="K18" s="49"/>
      <c r="L18" s="49"/>
      <c r="M18" s="49"/>
      <c r="N18" s="49"/>
    </row>
    <row r="19" spans="1:14" ht="66.75" customHeight="1">
      <c r="A19" s="141"/>
      <c r="B19" s="141"/>
      <c r="C19" s="141"/>
      <c r="D19" s="141"/>
      <c r="E19" s="141"/>
      <c r="F19" s="141"/>
      <c r="G19" s="141"/>
      <c r="H19" s="141"/>
      <c r="I19" s="141"/>
      <c r="J19" s="141"/>
      <c r="K19" s="141"/>
      <c r="L19" s="141"/>
      <c r="M19" s="141"/>
      <c r="N19" s="141"/>
    </row>
    <row r="20" spans="1:14" ht="23.25" hidden="1" customHeight="1">
      <c r="A20" s="141"/>
      <c r="B20" s="141"/>
      <c r="C20" s="141"/>
      <c r="D20" s="141"/>
      <c r="E20" s="141"/>
      <c r="F20" s="141"/>
      <c r="G20" s="141"/>
      <c r="H20" s="141"/>
      <c r="I20" s="141"/>
      <c r="J20" s="141"/>
      <c r="K20" s="141"/>
      <c r="L20" s="141"/>
      <c r="M20" s="141"/>
      <c r="N20" s="141"/>
    </row>
    <row r="21" spans="1:14" ht="26.25" hidden="1" customHeight="1">
      <c r="A21" s="141"/>
      <c r="B21" s="141"/>
      <c r="C21" s="141"/>
      <c r="D21" s="141"/>
      <c r="E21" s="141"/>
      <c r="F21" s="141"/>
      <c r="G21" s="141"/>
      <c r="H21" s="141"/>
      <c r="I21" s="141"/>
      <c r="J21" s="141"/>
      <c r="K21" s="141"/>
      <c r="L21" s="141"/>
      <c r="M21" s="141"/>
      <c r="N21" s="141"/>
    </row>
    <row r="22" spans="1:14" ht="26.25" hidden="1" customHeight="1">
      <c r="A22" s="141"/>
      <c r="B22" s="141"/>
      <c r="C22" s="141"/>
      <c r="D22" s="141"/>
      <c r="E22" s="141"/>
      <c r="F22" s="141"/>
      <c r="G22" s="141"/>
      <c r="H22" s="141"/>
      <c r="I22" s="141"/>
      <c r="J22" s="141"/>
      <c r="K22" s="141"/>
      <c r="L22" s="141"/>
      <c r="M22" s="141"/>
      <c r="N22" s="141"/>
    </row>
    <row r="23" spans="1:14" ht="26.25" hidden="1" customHeight="1">
      <c r="A23" s="141"/>
      <c r="B23" s="141"/>
      <c r="C23" s="141"/>
      <c r="D23" s="141"/>
      <c r="E23" s="141"/>
      <c r="F23" s="141"/>
      <c r="G23" s="141"/>
      <c r="H23" s="141"/>
      <c r="I23" s="141"/>
      <c r="J23" s="141"/>
      <c r="K23" s="141"/>
      <c r="L23" s="141"/>
      <c r="M23" s="141"/>
      <c r="N23" s="141"/>
    </row>
    <row r="24" spans="1:14" ht="26.25" hidden="1" customHeight="1">
      <c r="A24" s="141"/>
      <c r="B24" s="141"/>
      <c r="C24" s="141"/>
      <c r="D24" s="141"/>
      <c r="E24" s="141"/>
      <c r="F24" s="141"/>
      <c r="G24" s="141"/>
      <c r="H24" s="141"/>
      <c r="I24" s="141"/>
      <c r="J24" s="141"/>
      <c r="K24" s="141"/>
      <c r="L24" s="141"/>
      <c r="M24" s="141"/>
      <c r="N24" s="141"/>
    </row>
    <row r="25" spans="1:14" ht="35.25">
      <c r="A25" s="49"/>
      <c r="B25" s="49"/>
      <c r="C25" s="49"/>
      <c r="D25" s="49"/>
      <c r="E25" s="49"/>
      <c r="F25" s="49"/>
      <c r="G25" s="49"/>
      <c r="H25" s="49"/>
      <c r="I25" s="49"/>
      <c r="J25" s="49"/>
      <c r="K25" s="49"/>
      <c r="L25" s="49"/>
      <c r="M25" s="49"/>
      <c r="N25" s="49"/>
    </row>
    <row r="26" spans="1:14" ht="45.75">
      <c r="A26" s="91" t="s">
        <v>134</v>
      </c>
      <c r="B26" s="92"/>
      <c r="C26" s="92"/>
      <c r="D26" s="92"/>
      <c r="E26" s="92"/>
      <c r="F26" s="92"/>
      <c r="G26" s="92"/>
      <c r="H26" s="92"/>
      <c r="I26" s="92"/>
      <c r="J26" s="92"/>
      <c r="K26" s="92"/>
      <c r="L26" s="92"/>
      <c r="M26" s="92"/>
      <c r="N26" s="92"/>
    </row>
    <row r="27" spans="1:14" ht="102.75" customHeight="1">
      <c r="A27" s="143" t="s">
        <v>3</v>
      </c>
      <c r="B27" s="143"/>
      <c r="C27" s="143"/>
      <c r="D27" s="143"/>
      <c r="E27" s="143"/>
      <c r="F27" s="143"/>
      <c r="G27" s="143"/>
      <c r="H27" s="143"/>
      <c r="I27" s="143"/>
      <c r="J27" s="143"/>
      <c r="K27" s="143"/>
      <c r="L27" s="143"/>
      <c r="M27" s="143"/>
      <c r="N27" s="143"/>
    </row>
    <row r="28" spans="1:14">
      <c r="A28" s="145"/>
      <c r="B28" s="145"/>
      <c r="C28" s="145"/>
      <c r="D28" s="145"/>
      <c r="E28" s="145"/>
      <c r="F28" s="145"/>
      <c r="G28" s="145"/>
      <c r="H28" s="145"/>
      <c r="I28" s="145"/>
      <c r="J28" s="145"/>
      <c r="K28" s="145"/>
      <c r="L28" s="145"/>
      <c r="M28" s="145"/>
      <c r="N28" s="145"/>
    </row>
    <row r="29" spans="1:14">
      <c r="A29" s="145"/>
      <c r="B29" s="145"/>
      <c r="C29" s="145"/>
      <c r="D29" s="145"/>
      <c r="E29" s="145"/>
      <c r="F29" s="145"/>
      <c r="G29" s="145"/>
      <c r="H29" s="145"/>
      <c r="I29" s="145"/>
      <c r="J29" s="145"/>
      <c r="K29" s="145"/>
      <c r="L29" s="145"/>
      <c r="M29" s="145"/>
      <c r="N29" s="145"/>
    </row>
    <row r="30" spans="1:14">
      <c r="A30" s="145"/>
      <c r="B30" s="145"/>
      <c r="C30" s="145"/>
      <c r="D30" s="145"/>
      <c r="E30" s="145"/>
      <c r="F30" s="145"/>
      <c r="G30" s="145"/>
      <c r="H30" s="145"/>
      <c r="I30" s="145"/>
      <c r="J30" s="145"/>
      <c r="K30" s="145"/>
      <c r="L30" s="145"/>
      <c r="M30" s="145"/>
      <c r="N30" s="145"/>
    </row>
    <row r="31" spans="1:14">
      <c r="A31" s="145"/>
      <c r="B31" s="145"/>
      <c r="C31" s="145"/>
      <c r="D31" s="145"/>
      <c r="E31" s="145"/>
      <c r="F31" s="145"/>
      <c r="G31" s="145"/>
      <c r="H31" s="145"/>
      <c r="I31" s="145"/>
      <c r="J31" s="145"/>
      <c r="K31" s="145"/>
      <c r="L31" s="145"/>
      <c r="M31" s="145"/>
      <c r="N31" s="145"/>
    </row>
    <row r="32" spans="1:14">
      <c r="A32" s="145"/>
      <c r="B32" s="145"/>
      <c r="C32" s="145"/>
      <c r="D32" s="145"/>
      <c r="E32" s="145"/>
      <c r="F32" s="145"/>
      <c r="G32" s="145"/>
      <c r="H32" s="145"/>
      <c r="I32" s="145"/>
      <c r="J32" s="145"/>
      <c r="K32" s="145"/>
      <c r="L32" s="145"/>
      <c r="M32" s="145"/>
      <c r="N32" s="145"/>
    </row>
    <row r="33" spans="1:14">
      <c r="A33" s="145"/>
      <c r="B33" s="145"/>
      <c r="C33" s="145"/>
      <c r="D33" s="145"/>
      <c r="E33" s="145"/>
      <c r="F33" s="145"/>
      <c r="G33" s="145"/>
      <c r="H33" s="145"/>
      <c r="I33" s="145"/>
      <c r="J33" s="145"/>
      <c r="K33" s="145"/>
      <c r="L33" s="145"/>
      <c r="M33" s="145"/>
      <c r="N33" s="145"/>
    </row>
    <row r="34" spans="1:14" ht="99" customHeight="1">
      <c r="A34" s="145"/>
      <c r="B34" s="145"/>
      <c r="C34" s="145"/>
      <c r="D34" s="145"/>
      <c r="E34" s="145"/>
      <c r="F34" s="145"/>
      <c r="G34" s="145"/>
      <c r="H34" s="145"/>
      <c r="I34" s="145"/>
      <c r="J34" s="145"/>
      <c r="K34" s="145"/>
      <c r="L34" s="145"/>
      <c r="M34" s="145"/>
      <c r="N34" s="145"/>
    </row>
    <row r="35" spans="1:14" ht="25.5" hidden="1" customHeight="1">
      <c r="A35" s="145"/>
      <c r="B35" s="145"/>
      <c r="C35" s="145"/>
      <c r="D35" s="145"/>
      <c r="E35" s="145"/>
      <c r="F35" s="145"/>
      <c r="G35" s="145"/>
      <c r="H35" s="145"/>
      <c r="I35" s="145"/>
      <c r="J35" s="145"/>
      <c r="K35" s="145"/>
      <c r="L35" s="145"/>
      <c r="M35" s="145"/>
      <c r="N35" s="145"/>
    </row>
    <row r="36" spans="1:14" hidden="1">
      <c r="A36" s="145"/>
      <c r="B36" s="145"/>
      <c r="C36" s="145"/>
      <c r="D36" s="145"/>
      <c r="E36" s="145"/>
      <c r="F36" s="145"/>
      <c r="G36" s="145"/>
      <c r="H36" s="145"/>
      <c r="I36" s="145"/>
      <c r="J36" s="145"/>
      <c r="K36" s="145"/>
      <c r="L36" s="145"/>
      <c r="M36" s="145"/>
      <c r="N36" s="145"/>
    </row>
    <row r="37" spans="1:14" hidden="1">
      <c r="A37" s="145"/>
      <c r="B37" s="145"/>
      <c r="C37" s="145"/>
      <c r="D37" s="145"/>
      <c r="E37" s="145"/>
      <c r="F37" s="145"/>
      <c r="G37" s="145"/>
      <c r="H37" s="145"/>
      <c r="I37" s="145"/>
      <c r="J37" s="145"/>
      <c r="K37" s="145"/>
      <c r="L37" s="145"/>
      <c r="M37" s="145"/>
      <c r="N37" s="145"/>
    </row>
    <row r="38" spans="1:14" hidden="1">
      <c r="A38" s="145"/>
      <c r="B38" s="145"/>
      <c r="C38" s="145"/>
      <c r="D38" s="145"/>
      <c r="E38" s="145"/>
      <c r="F38" s="145"/>
      <c r="G38" s="145"/>
      <c r="H38" s="145"/>
      <c r="I38" s="145"/>
      <c r="J38" s="145"/>
      <c r="K38" s="145"/>
      <c r="L38" s="145"/>
      <c r="M38" s="145"/>
      <c r="N38" s="145"/>
    </row>
    <row r="39" spans="1:14" ht="6.75" hidden="1" customHeight="1">
      <c r="A39" s="42"/>
      <c r="B39" s="42"/>
      <c r="C39" s="42"/>
      <c r="D39" s="42"/>
      <c r="E39" s="42"/>
      <c r="F39" s="42"/>
      <c r="G39" s="42"/>
      <c r="H39" s="42"/>
      <c r="I39" s="42"/>
      <c r="J39" s="42"/>
      <c r="K39" s="42"/>
      <c r="L39" s="42"/>
      <c r="M39" s="42"/>
      <c r="N39" s="42"/>
    </row>
    <row r="40" spans="1:14" ht="9" hidden="1" customHeight="1">
      <c r="A40" s="41"/>
      <c r="B40" s="41"/>
      <c r="C40" s="41"/>
      <c r="D40" s="41"/>
      <c r="E40" s="41"/>
      <c r="F40" s="41"/>
      <c r="G40" s="41"/>
      <c r="H40" s="41"/>
      <c r="I40" s="41"/>
      <c r="J40" s="41"/>
      <c r="K40" s="41"/>
      <c r="L40" s="41"/>
      <c r="M40" s="41"/>
      <c r="N40" s="41"/>
    </row>
    <row r="41" spans="1:14" ht="94.5" customHeight="1">
      <c r="A41" s="41"/>
      <c r="B41" s="41"/>
      <c r="C41" s="41"/>
      <c r="D41" s="41"/>
      <c r="E41" s="41"/>
      <c r="F41" s="41"/>
      <c r="G41" s="41"/>
      <c r="H41" s="41"/>
      <c r="I41" s="41"/>
      <c r="J41" s="41"/>
      <c r="K41" s="41"/>
      <c r="L41" s="41"/>
      <c r="M41" s="41"/>
      <c r="N41" s="41"/>
    </row>
    <row r="42" spans="1:14" ht="45.75">
      <c r="A42" s="91" t="s">
        <v>135</v>
      </c>
      <c r="B42" s="92"/>
      <c r="C42" s="92"/>
      <c r="D42" s="92"/>
      <c r="E42" s="92"/>
      <c r="F42" s="92"/>
      <c r="G42" s="92"/>
      <c r="H42" s="92"/>
      <c r="I42" s="92"/>
      <c r="J42" s="92"/>
      <c r="K42" s="92"/>
      <c r="L42" s="92"/>
      <c r="M42" s="92"/>
      <c r="N42" s="92"/>
    </row>
    <row r="43" spans="1:14">
      <c r="A43" s="145"/>
      <c r="B43" s="145"/>
      <c r="C43" s="145"/>
      <c r="D43" s="145"/>
      <c r="E43" s="145"/>
      <c r="F43" s="145"/>
      <c r="G43" s="145"/>
      <c r="H43" s="145"/>
      <c r="I43" s="145"/>
      <c r="J43" s="145"/>
      <c r="K43" s="145"/>
      <c r="L43" s="145"/>
      <c r="M43" s="145"/>
      <c r="N43" s="145"/>
    </row>
    <row r="44" spans="1:14">
      <c r="A44" s="145"/>
      <c r="B44" s="145"/>
      <c r="C44" s="145"/>
      <c r="D44" s="145"/>
      <c r="E44" s="145"/>
      <c r="F44" s="145"/>
      <c r="G44" s="145"/>
      <c r="H44" s="145"/>
      <c r="I44" s="145"/>
      <c r="J44" s="145"/>
      <c r="K44" s="145"/>
      <c r="L44" s="145"/>
      <c r="M44" s="145"/>
      <c r="N44" s="145"/>
    </row>
    <row r="45" spans="1:14">
      <c r="A45" s="145"/>
      <c r="B45" s="145"/>
      <c r="C45" s="145"/>
      <c r="D45" s="145"/>
      <c r="E45" s="145"/>
      <c r="F45" s="145"/>
      <c r="G45" s="145"/>
      <c r="H45" s="145"/>
      <c r="I45" s="145"/>
      <c r="J45" s="145"/>
      <c r="K45" s="145"/>
      <c r="L45" s="145"/>
      <c r="M45" s="145"/>
      <c r="N45" s="145"/>
    </row>
    <row r="46" spans="1:14">
      <c r="A46" s="145"/>
      <c r="B46" s="145"/>
      <c r="C46" s="145"/>
      <c r="D46" s="145"/>
      <c r="E46" s="145"/>
      <c r="F46" s="145"/>
      <c r="G46" s="145"/>
      <c r="H46" s="145"/>
      <c r="I46" s="145"/>
      <c r="J46" s="145"/>
      <c r="K46" s="145"/>
      <c r="L46" s="145"/>
      <c r="M46" s="145"/>
      <c r="N46" s="145"/>
    </row>
    <row r="47" spans="1:14">
      <c r="A47" s="145"/>
      <c r="B47" s="145"/>
      <c r="C47" s="145"/>
      <c r="D47" s="145"/>
      <c r="E47" s="145"/>
      <c r="F47" s="145"/>
      <c r="G47" s="145"/>
      <c r="H47" s="145"/>
      <c r="I47" s="145"/>
      <c r="J47" s="145"/>
      <c r="K47" s="145"/>
      <c r="L47" s="145"/>
      <c r="M47" s="145"/>
      <c r="N47" s="145"/>
    </row>
    <row r="48" spans="1:14" ht="91.5" customHeight="1">
      <c r="A48" s="145"/>
      <c r="B48" s="145"/>
      <c r="C48" s="145"/>
      <c r="D48" s="145"/>
      <c r="E48" s="145"/>
      <c r="F48" s="145"/>
      <c r="G48" s="145"/>
      <c r="H48" s="145"/>
      <c r="I48" s="145"/>
      <c r="J48" s="145"/>
      <c r="K48" s="145"/>
      <c r="L48" s="145"/>
      <c r="M48" s="145"/>
      <c r="N48" s="145"/>
    </row>
    <row r="49" spans="1:14" hidden="1">
      <c r="A49" s="145"/>
      <c r="B49" s="145"/>
      <c r="C49" s="145"/>
      <c r="D49" s="145"/>
      <c r="E49" s="145"/>
      <c r="F49" s="145"/>
      <c r="G49" s="145"/>
      <c r="H49" s="145"/>
      <c r="I49" s="145"/>
      <c r="J49" s="145"/>
      <c r="K49" s="145"/>
      <c r="L49" s="145"/>
      <c r="M49" s="145"/>
      <c r="N49" s="145"/>
    </row>
    <row r="50" spans="1:14" hidden="1">
      <c r="A50" s="145"/>
      <c r="B50" s="145"/>
      <c r="C50" s="145"/>
      <c r="D50" s="145"/>
      <c r="E50" s="145"/>
      <c r="F50" s="145"/>
      <c r="G50" s="145"/>
      <c r="H50" s="145"/>
      <c r="I50" s="145"/>
      <c r="J50" s="145"/>
      <c r="K50" s="145"/>
      <c r="L50" s="145"/>
      <c r="M50" s="145"/>
      <c r="N50" s="145"/>
    </row>
    <row r="51" spans="1:14" hidden="1">
      <c r="A51" s="145"/>
      <c r="B51" s="145"/>
      <c r="C51" s="145"/>
      <c r="D51" s="145"/>
      <c r="E51" s="145"/>
      <c r="F51" s="145"/>
      <c r="G51" s="145"/>
      <c r="H51" s="145"/>
      <c r="I51" s="145"/>
      <c r="J51" s="145"/>
      <c r="K51" s="145"/>
      <c r="L51" s="145"/>
      <c r="M51" s="145"/>
      <c r="N51" s="145"/>
    </row>
    <row r="52" spans="1:14" hidden="1">
      <c r="A52" s="145"/>
      <c r="B52" s="145"/>
      <c r="C52" s="145"/>
      <c r="D52" s="145"/>
      <c r="E52" s="145"/>
      <c r="F52" s="145"/>
      <c r="G52" s="145"/>
      <c r="H52" s="145"/>
      <c r="I52" s="145"/>
      <c r="J52" s="145"/>
      <c r="K52" s="145"/>
      <c r="L52" s="145"/>
      <c r="M52" s="145"/>
      <c r="N52" s="145"/>
    </row>
    <row r="53" spans="1:14" hidden="1">
      <c r="A53" s="145"/>
      <c r="B53" s="145"/>
      <c r="C53" s="145"/>
      <c r="D53" s="145"/>
      <c r="E53" s="145"/>
      <c r="F53" s="145"/>
      <c r="G53" s="145"/>
      <c r="H53" s="145"/>
      <c r="I53" s="145"/>
      <c r="J53" s="145"/>
      <c r="K53" s="145"/>
      <c r="L53" s="145"/>
      <c r="M53" s="145"/>
      <c r="N53" s="145"/>
    </row>
    <row r="54" spans="1:14" hidden="1">
      <c r="A54" s="145"/>
      <c r="B54" s="145"/>
      <c r="C54" s="145"/>
      <c r="D54" s="145"/>
      <c r="E54" s="145"/>
      <c r="F54" s="145"/>
      <c r="G54" s="145"/>
      <c r="H54" s="145"/>
      <c r="I54" s="145"/>
      <c r="J54" s="145"/>
      <c r="K54" s="145"/>
      <c r="L54" s="145"/>
      <c r="M54" s="145"/>
      <c r="N54" s="145"/>
    </row>
    <row r="55" spans="1:14" ht="33">
      <c r="A55" s="42"/>
      <c r="B55" s="42"/>
      <c r="C55" s="42"/>
      <c r="D55" s="42"/>
      <c r="E55" s="42"/>
      <c r="F55" s="42"/>
      <c r="G55" s="42"/>
      <c r="H55" s="42"/>
      <c r="I55" s="42"/>
      <c r="J55" s="42"/>
      <c r="K55" s="42"/>
      <c r="L55" s="42"/>
      <c r="M55" s="42"/>
      <c r="N55" s="42"/>
    </row>
    <row r="56" spans="1:14" ht="33">
      <c r="A56" s="41"/>
      <c r="B56" s="41"/>
      <c r="C56" s="41"/>
      <c r="D56" s="41"/>
      <c r="E56" s="41"/>
      <c r="F56" s="41"/>
      <c r="G56" s="41"/>
      <c r="H56" s="41"/>
      <c r="I56" s="41"/>
      <c r="J56" s="41"/>
      <c r="K56" s="41"/>
      <c r="L56" s="41"/>
      <c r="M56" s="41"/>
      <c r="N56" s="41"/>
    </row>
    <row r="57" spans="1:14" ht="45.75">
      <c r="A57" s="91" t="s">
        <v>136</v>
      </c>
      <c r="B57" s="92"/>
      <c r="C57" s="92"/>
      <c r="D57" s="92"/>
      <c r="E57" s="92"/>
      <c r="F57" s="92"/>
      <c r="G57" s="92"/>
      <c r="H57" s="92"/>
      <c r="I57" s="92"/>
      <c r="J57" s="92"/>
      <c r="K57" s="92"/>
      <c r="L57" s="92"/>
      <c r="M57" s="92"/>
      <c r="N57" s="92"/>
    </row>
    <row r="58" spans="1:14">
      <c r="A58" s="145"/>
      <c r="B58" s="145"/>
      <c r="C58" s="145"/>
      <c r="D58" s="145"/>
      <c r="E58" s="145"/>
      <c r="F58" s="145"/>
      <c r="G58" s="145"/>
      <c r="H58" s="145"/>
      <c r="I58" s="145"/>
      <c r="J58" s="145"/>
      <c r="K58" s="145"/>
      <c r="L58" s="145"/>
      <c r="M58" s="145"/>
      <c r="N58" s="145"/>
    </row>
    <row r="59" spans="1:14">
      <c r="A59" s="145"/>
      <c r="B59" s="145"/>
      <c r="C59" s="145"/>
      <c r="D59" s="145"/>
      <c r="E59" s="145"/>
      <c r="F59" s="145"/>
      <c r="G59" s="145"/>
      <c r="H59" s="145"/>
      <c r="I59" s="145"/>
      <c r="J59" s="145"/>
      <c r="K59" s="145"/>
      <c r="L59" s="145"/>
      <c r="M59" s="145"/>
      <c r="N59" s="145"/>
    </row>
    <row r="60" spans="1:14">
      <c r="A60" s="145"/>
      <c r="B60" s="145"/>
      <c r="C60" s="145"/>
      <c r="D60" s="145"/>
      <c r="E60" s="145"/>
      <c r="F60" s="145"/>
      <c r="G60" s="145"/>
      <c r="H60" s="145"/>
      <c r="I60" s="145"/>
      <c r="J60" s="145"/>
      <c r="K60" s="145"/>
      <c r="L60" s="145"/>
      <c r="M60" s="145"/>
      <c r="N60" s="145"/>
    </row>
    <row r="61" spans="1:14">
      <c r="A61" s="145"/>
      <c r="B61" s="145"/>
      <c r="C61" s="145"/>
      <c r="D61" s="145"/>
      <c r="E61" s="145"/>
      <c r="F61" s="145"/>
      <c r="G61" s="145"/>
      <c r="H61" s="145"/>
      <c r="I61" s="145"/>
      <c r="J61" s="145"/>
      <c r="K61" s="145"/>
      <c r="L61" s="145"/>
      <c r="M61" s="145"/>
      <c r="N61" s="145"/>
    </row>
    <row r="62" spans="1:14" ht="69.75" customHeight="1">
      <c r="A62" s="145"/>
      <c r="B62" s="145"/>
      <c r="C62" s="145"/>
      <c r="D62" s="145"/>
      <c r="E62" s="145"/>
      <c r="F62" s="145"/>
      <c r="G62" s="145"/>
      <c r="H62" s="145"/>
      <c r="I62" s="145"/>
      <c r="J62" s="145"/>
      <c r="K62" s="145"/>
      <c r="L62" s="145"/>
      <c r="M62" s="145"/>
      <c r="N62" s="145"/>
    </row>
    <row r="63" spans="1:14" hidden="1">
      <c r="A63" s="145"/>
      <c r="B63" s="145"/>
      <c r="C63" s="145"/>
      <c r="D63" s="145"/>
      <c r="E63" s="145"/>
      <c r="F63" s="145"/>
      <c r="G63" s="145"/>
      <c r="H63" s="145"/>
      <c r="I63" s="145"/>
      <c r="J63" s="145"/>
      <c r="K63" s="145"/>
      <c r="L63" s="145"/>
      <c r="M63" s="145"/>
      <c r="N63" s="145"/>
    </row>
    <row r="64" spans="1:14" hidden="1">
      <c r="A64" s="145"/>
      <c r="B64" s="145"/>
      <c r="C64" s="145"/>
      <c r="D64" s="145"/>
      <c r="E64" s="145"/>
      <c r="F64" s="145"/>
      <c r="G64" s="145"/>
      <c r="H64" s="145"/>
      <c r="I64" s="145"/>
      <c r="J64" s="145"/>
      <c r="K64" s="145"/>
      <c r="L64" s="145"/>
      <c r="M64" s="145"/>
      <c r="N64" s="145"/>
    </row>
    <row r="65" spans="1:14" hidden="1">
      <c r="A65" s="145"/>
      <c r="B65" s="145"/>
      <c r="C65" s="145"/>
      <c r="D65" s="145"/>
      <c r="E65" s="145"/>
      <c r="F65" s="145"/>
      <c r="G65" s="145"/>
      <c r="H65" s="145"/>
      <c r="I65" s="145"/>
      <c r="J65" s="145"/>
      <c r="K65" s="145"/>
      <c r="L65" s="145"/>
      <c r="M65" s="145"/>
      <c r="N65" s="145"/>
    </row>
    <row r="66" spans="1:14" ht="33">
      <c r="A66" s="42"/>
      <c r="B66" s="42"/>
      <c r="C66" s="42"/>
      <c r="D66" s="42"/>
      <c r="E66" s="42"/>
      <c r="F66" s="42"/>
      <c r="G66" s="42"/>
      <c r="H66" s="42"/>
      <c r="I66" s="42"/>
      <c r="J66" s="42"/>
      <c r="K66" s="42"/>
      <c r="L66" s="42"/>
      <c r="M66" s="42"/>
      <c r="N66" s="42"/>
    </row>
    <row r="67" spans="1:14" ht="33">
      <c r="A67" s="41"/>
      <c r="B67" s="41"/>
      <c r="C67" s="41"/>
      <c r="D67" s="41"/>
      <c r="E67" s="41"/>
      <c r="F67" s="41"/>
      <c r="G67" s="41"/>
      <c r="H67" s="41"/>
      <c r="I67" s="41"/>
      <c r="J67" s="41"/>
      <c r="K67" s="41"/>
      <c r="L67" s="41"/>
      <c r="M67" s="41"/>
      <c r="N67" s="41"/>
    </row>
    <row r="68" spans="1:14" ht="45">
      <c r="A68" s="91" t="s">
        <v>137</v>
      </c>
      <c r="B68" s="41"/>
      <c r="C68" s="41"/>
      <c r="D68" s="41"/>
      <c r="E68" s="41"/>
      <c r="F68" s="41"/>
      <c r="G68" s="41"/>
      <c r="H68" s="41"/>
      <c r="I68" s="41"/>
      <c r="J68" s="41"/>
      <c r="K68" s="41"/>
      <c r="L68" s="41"/>
      <c r="M68" s="41"/>
      <c r="N68" s="41"/>
    </row>
    <row r="69" spans="1:14">
      <c r="A69" s="142"/>
      <c r="B69" s="142"/>
      <c r="C69" s="142"/>
      <c r="D69" s="142"/>
      <c r="E69" s="142"/>
      <c r="F69" s="142"/>
      <c r="G69" s="142"/>
      <c r="H69" s="142"/>
      <c r="I69" s="142"/>
      <c r="J69" s="142"/>
      <c r="K69" s="142"/>
      <c r="L69" s="142"/>
      <c r="M69" s="142"/>
      <c r="N69" s="142"/>
    </row>
    <row r="70" spans="1:14">
      <c r="A70" s="142"/>
      <c r="B70" s="142"/>
      <c r="C70" s="142"/>
      <c r="D70" s="142"/>
      <c r="E70" s="142"/>
      <c r="F70" s="142"/>
      <c r="G70" s="142"/>
      <c r="H70" s="142"/>
      <c r="I70" s="142"/>
      <c r="J70" s="142"/>
      <c r="K70" s="142"/>
      <c r="L70" s="142"/>
      <c r="M70" s="142"/>
      <c r="N70" s="142"/>
    </row>
    <row r="71" spans="1:14">
      <c r="A71" s="142"/>
      <c r="B71" s="142"/>
      <c r="C71" s="142"/>
      <c r="D71" s="142"/>
      <c r="E71" s="142"/>
      <c r="F71" s="142"/>
      <c r="G71" s="142"/>
      <c r="H71" s="142"/>
      <c r="I71" s="142"/>
      <c r="J71" s="142"/>
      <c r="K71" s="142"/>
      <c r="L71" s="142"/>
      <c r="M71" s="142"/>
      <c r="N71" s="142"/>
    </row>
    <row r="72" spans="1:14">
      <c r="A72" s="142"/>
      <c r="B72" s="142"/>
      <c r="C72" s="142"/>
      <c r="D72" s="142"/>
      <c r="E72" s="142"/>
      <c r="F72" s="142"/>
      <c r="G72" s="142"/>
      <c r="H72" s="142"/>
      <c r="I72" s="142"/>
      <c r="J72" s="142"/>
      <c r="K72" s="142"/>
      <c r="L72" s="142"/>
      <c r="M72" s="142"/>
      <c r="N72" s="142"/>
    </row>
    <row r="73" spans="1:14">
      <c r="A73" s="142"/>
      <c r="B73" s="142"/>
      <c r="C73" s="142"/>
      <c r="D73" s="142"/>
      <c r="E73" s="142"/>
      <c r="F73" s="142"/>
      <c r="G73" s="142"/>
      <c r="H73" s="142"/>
      <c r="I73" s="142"/>
      <c r="J73" s="142"/>
      <c r="K73" s="142"/>
      <c r="L73" s="142"/>
      <c r="M73" s="142"/>
      <c r="N73" s="142"/>
    </row>
    <row r="74" spans="1:14" ht="4.5" customHeight="1">
      <c r="A74" s="142"/>
      <c r="B74" s="142"/>
      <c r="C74" s="142"/>
      <c r="D74" s="142"/>
      <c r="E74" s="142"/>
      <c r="F74" s="142"/>
      <c r="G74" s="142"/>
      <c r="H74" s="142"/>
      <c r="I74" s="142"/>
      <c r="J74" s="142"/>
      <c r="K74" s="142"/>
      <c r="L74" s="142"/>
      <c r="M74" s="142"/>
      <c r="N74" s="142"/>
    </row>
    <row r="75" spans="1:14" hidden="1">
      <c r="A75" s="142"/>
      <c r="B75" s="142"/>
      <c r="C75" s="142"/>
      <c r="D75" s="142"/>
      <c r="E75" s="142"/>
      <c r="F75" s="142"/>
      <c r="G75" s="142"/>
      <c r="H75" s="142"/>
      <c r="I75" s="142"/>
      <c r="J75" s="142"/>
      <c r="K75" s="142"/>
      <c r="L75" s="142"/>
      <c r="M75" s="142"/>
      <c r="N75" s="142"/>
    </row>
    <row r="76" spans="1:14" hidden="1">
      <c r="A76" s="142"/>
      <c r="B76" s="142"/>
      <c r="C76" s="142"/>
      <c r="D76" s="142"/>
      <c r="E76" s="142"/>
      <c r="F76" s="142"/>
      <c r="G76" s="142"/>
      <c r="H76" s="142"/>
      <c r="I76" s="142"/>
      <c r="J76" s="142"/>
      <c r="K76" s="142"/>
      <c r="L76" s="142"/>
      <c r="M76" s="142"/>
      <c r="N76" s="142"/>
    </row>
    <row r="77" spans="1:14" hidden="1">
      <c r="A77" s="142"/>
      <c r="B77" s="142"/>
      <c r="C77" s="142"/>
      <c r="D77" s="142"/>
      <c r="E77" s="142"/>
      <c r="F77" s="142"/>
      <c r="G77" s="142"/>
      <c r="H77" s="142"/>
      <c r="I77" s="142"/>
      <c r="J77" s="142"/>
      <c r="K77" s="142"/>
      <c r="L77" s="142"/>
      <c r="M77" s="142"/>
      <c r="N77" s="142"/>
    </row>
    <row r="78" spans="1:14" ht="33">
      <c r="A78" s="42"/>
      <c r="B78" s="42"/>
      <c r="C78" s="42"/>
      <c r="D78" s="42"/>
      <c r="E78" s="42"/>
      <c r="F78" s="42"/>
      <c r="G78" s="42"/>
      <c r="H78" s="42"/>
      <c r="I78" s="42"/>
      <c r="J78" s="42"/>
      <c r="K78" s="42"/>
      <c r="L78" s="42"/>
      <c r="M78" s="42"/>
      <c r="N78" s="42"/>
    </row>
    <row r="79" spans="1:14" ht="33">
      <c r="A79" s="41"/>
      <c r="B79" s="41"/>
      <c r="C79" s="41"/>
      <c r="D79" s="41"/>
      <c r="E79" s="41"/>
      <c r="F79" s="41"/>
      <c r="G79" s="41"/>
      <c r="H79" s="41"/>
      <c r="I79" s="41"/>
      <c r="J79" s="41"/>
      <c r="K79" s="41"/>
      <c r="L79" s="41"/>
      <c r="M79" s="41"/>
      <c r="N79" s="41"/>
    </row>
    <row r="80" spans="1:14" ht="135" customHeight="1">
      <c r="A80" s="91" t="s">
        <v>138</v>
      </c>
      <c r="B80" s="49"/>
      <c r="C80" s="49"/>
      <c r="D80" s="49"/>
      <c r="E80" s="41"/>
      <c r="F80" s="41"/>
      <c r="G80" s="41"/>
      <c r="H80" s="41"/>
      <c r="I80" s="41"/>
      <c r="J80" s="41"/>
      <c r="K80" s="41"/>
      <c r="L80" s="41"/>
      <c r="M80" s="41"/>
      <c r="N80" s="41"/>
    </row>
    <row r="81" spans="1:14">
      <c r="A81" s="142"/>
      <c r="B81" s="142"/>
      <c r="C81" s="142"/>
      <c r="D81" s="142"/>
      <c r="E81" s="142"/>
      <c r="F81" s="142"/>
      <c r="G81" s="142"/>
      <c r="H81" s="142"/>
      <c r="I81" s="142"/>
      <c r="J81" s="142"/>
      <c r="K81" s="142"/>
      <c r="L81" s="142"/>
      <c r="M81" s="142"/>
      <c r="N81" s="142"/>
    </row>
    <row r="82" spans="1:14">
      <c r="A82" s="142"/>
      <c r="B82" s="142"/>
      <c r="C82" s="142"/>
      <c r="D82" s="142"/>
      <c r="E82" s="142"/>
      <c r="F82" s="142"/>
      <c r="G82" s="142"/>
      <c r="H82" s="142"/>
      <c r="I82" s="142"/>
      <c r="J82" s="142"/>
      <c r="K82" s="142"/>
      <c r="L82" s="142"/>
      <c r="M82" s="142"/>
      <c r="N82" s="142"/>
    </row>
    <row r="83" spans="1:14">
      <c r="A83" s="142"/>
      <c r="B83" s="142"/>
      <c r="C83" s="142"/>
      <c r="D83" s="142"/>
      <c r="E83" s="142"/>
      <c r="F83" s="142"/>
      <c r="G83" s="142"/>
      <c r="H83" s="142"/>
      <c r="I83" s="142"/>
      <c r="J83" s="142"/>
      <c r="K83" s="142"/>
      <c r="L83" s="142"/>
      <c r="M83" s="142"/>
      <c r="N83" s="142"/>
    </row>
    <row r="84" spans="1:14">
      <c r="A84" s="142"/>
      <c r="B84" s="142"/>
      <c r="C84" s="142"/>
      <c r="D84" s="142"/>
      <c r="E84" s="142"/>
      <c r="F84" s="142"/>
      <c r="G84" s="142"/>
      <c r="H84" s="142"/>
      <c r="I84" s="142"/>
      <c r="J84" s="142"/>
      <c r="K84" s="142"/>
      <c r="L84" s="142"/>
      <c r="M84" s="142"/>
      <c r="N84" s="142"/>
    </row>
    <row r="85" spans="1:14">
      <c r="A85" s="142"/>
      <c r="B85" s="142"/>
      <c r="C85" s="142"/>
      <c r="D85" s="142"/>
      <c r="E85" s="142"/>
      <c r="F85" s="142"/>
      <c r="G85" s="142"/>
      <c r="H85" s="142"/>
      <c r="I85" s="142"/>
      <c r="J85" s="142"/>
      <c r="K85" s="142"/>
      <c r="L85" s="142"/>
      <c r="M85" s="142"/>
      <c r="N85" s="142"/>
    </row>
    <row r="86" spans="1:14" ht="77.25" customHeight="1">
      <c r="A86" s="142"/>
      <c r="B86" s="142"/>
      <c r="C86" s="142"/>
      <c r="D86" s="142"/>
      <c r="E86" s="142"/>
      <c r="F86" s="142"/>
      <c r="G86" s="142"/>
      <c r="H86" s="142"/>
      <c r="I86" s="142"/>
      <c r="J86" s="142"/>
      <c r="K86" s="142"/>
      <c r="L86" s="142"/>
      <c r="M86" s="142"/>
      <c r="N86" s="142"/>
    </row>
    <row r="87" spans="1:14" hidden="1">
      <c r="A87" s="142"/>
      <c r="B87" s="142"/>
      <c r="C87" s="142"/>
      <c r="D87" s="142"/>
      <c r="E87" s="142"/>
      <c r="F87" s="142"/>
      <c r="G87" s="142"/>
      <c r="H87" s="142"/>
      <c r="I87" s="142"/>
      <c r="J87" s="142"/>
      <c r="K87" s="142"/>
      <c r="L87" s="142"/>
      <c r="M87" s="142"/>
      <c r="N87" s="142"/>
    </row>
    <row r="88" spans="1:14" hidden="1">
      <c r="A88" s="142"/>
      <c r="B88" s="142"/>
      <c r="C88" s="142"/>
      <c r="D88" s="142"/>
      <c r="E88" s="142"/>
      <c r="F88" s="142"/>
      <c r="G88" s="142"/>
      <c r="H88" s="142"/>
      <c r="I88" s="142"/>
      <c r="J88" s="142"/>
      <c r="K88" s="142"/>
      <c r="L88" s="142"/>
      <c r="M88" s="142"/>
      <c r="N88" s="142"/>
    </row>
    <row r="89" spans="1:14" hidden="1">
      <c r="A89" s="142"/>
      <c r="B89" s="142"/>
      <c r="C89" s="142"/>
      <c r="D89" s="142"/>
      <c r="E89" s="142"/>
      <c r="F89" s="142"/>
      <c r="G89" s="142"/>
      <c r="H89" s="142"/>
      <c r="I89" s="142"/>
      <c r="J89" s="142"/>
      <c r="K89" s="142"/>
      <c r="L89" s="142"/>
      <c r="M89" s="142"/>
      <c r="N89" s="142"/>
    </row>
    <row r="90" spans="1:14" hidden="1">
      <c r="A90" s="142"/>
      <c r="B90" s="142"/>
      <c r="C90" s="142"/>
      <c r="D90" s="142"/>
      <c r="E90" s="142"/>
      <c r="F90" s="142"/>
      <c r="G90" s="142"/>
      <c r="H90" s="142"/>
      <c r="I90" s="142"/>
      <c r="J90" s="142"/>
      <c r="K90" s="142"/>
      <c r="L90" s="142"/>
      <c r="M90" s="142"/>
      <c r="N90" s="142"/>
    </row>
    <row r="91" spans="1:14" ht="33">
      <c r="A91" s="41"/>
      <c r="B91" s="41"/>
      <c r="C91" s="41"/>
      <c r="D91" s="41"/>
      <c r="E91" s="41"/>
      <c r="F91" s="41"/>
      <c r="G91" s="41"/>
      <c r="H91" s="41"/>
      <c r="I91" s="41"/>
      <c r="J91" s="41"/>
      <c r="K91" s="41"/>
      <c r="L91" s="41"/>
      <c r="M91" s="41"/>
      <c r="N91" s="41"/>
    </row>
    <row r="92" spans="1:14" ht="119.25" customHeight="1">
      <c r="A92" s="93" t="s">
        <v>4</v>
      </c>
      <c r="B92" s="92"/>
      <c r="C92" s="92"/>
      <c r="D92" s="92"/>
      <c r="E92" s="92"/>
      <c r="F92" s="92"/>
      <c r="G92" s="92"/>
      <c r="H92" s="92"/>
      <c r="I92" s="92"/>
      <c r="J92" s="92"/>
      <c r="K92" s="92"/>
      <c r="L92" s="92"/>
      <c r="M92" s="92"/>
      <c r="N92" s="92"/>
    </row>
    <row r="93" spans="1:14" ht="93.75" customHeight="1">
      <c r="A93" s="139" t="s">
        <v>5</v>
      </c>
      <c r="B93" s="139"/>
      <c r="C93" s="139"/>
      <c r="D93" s="139"/>
      <c r="E93" s="139"/>
      <c r="F93" s="139"/>
      <c r="G93" s="139"/>
      <c r="H93" s="139"/>
      <c r="I93" s="139"/>
      <c r="J93" s="139"/>
      <c r="K93" s="139"/>
      <c r="L93" s="139"/>
      <c r="M93" s="139"/>
      <c r="N93" s="139"/>
    </row>
    <row r="94" spans="1:14">
      <c r="A94" s="142"/>
      <c r="B94" s="142"/>
      <c r="C94" s="142"/>
      <c r="D94" s="142"/>
      <c r="E94" s="142"/>
      <c r="F94" s="142"/>
      <c r="G94" s="142"/>
      <c r="H94" s="142"/>
      <c r="I94" s="142"/>
      <c r="J94" s="142"/>
      <c r="K94" s="142"/>
      <c r="L94" s="142"/>
      <c r="M94" s="142"/>
      <c r="N94" s="142"/>
    </row>
    <row r="95" spans="1:14">
      <c r="A95" s="142"/>
      <c r="B95" s="142"/>
      <c r="C95" s="142"/>
      <c r="D95" s="142"/>
      <c r="E95" s="142"/>
      <c r="F95" s="142"/>
      <c r="G95" s="142"/>
      <c r="H95" s="142"/>
      <c r="I95" s="142"/>
      <c r="J95" s="142"/>
      <c r="K95" s="142"/>
      <c r="L95" s="142"/>
      <c r="M95" s="142"/>
      <c r="N95" s="142"/>
    </row>
    <row r="96" spans="1:14">
      <c r="A96" s="142"/>
      <c r="B96" s="142"/>
      <c r="C96" s="142"/>
      <c r="D96" s="142"/>
      <c r="E96" s="142"/>
      <c r="F96" s="142"/>
      <c r="G96" s="142"/>
      <c r="H96" s="142"/>
      <c r="I96" s="142"/>
      <c r="J96" s="142"/>
      <c r="K96" s="142"/>
      <c r="L96" s="142"/>
      <c r="M96" s="142"/>
      <c r="N96" s="142"/>
    </row>
    <row r="97" spans="1:14">
      <c r="A97" s="142"/>
      <c r="B97" s="142"/>
      <c r="C97" s="142"/>
      <c r="D97" s="142"/>
      <c r="E97" s="142"/>
      <c r="F97" s="142"/>
      <c r="G97" s="142"/>
      <c r="H97" s="142"/>
      <c r="I97" s="142"/>
      <c r="J97" s="142"/>
      <c r="K97" s="142"/>
      <c r="L97" s="142"/>
      <c r="M97" s="142"/>
      <c r="N97" s="142"/>
    </row>
    <row r="98" spans="1:14" ht="358.5" customHeight="1">
      <c r="A98" s="142"/>
      <c r="B98" s="142"/>
      <c r="C98" s="142"/>
      <c r="D98" s="142"/>
      <c r="E98" s="142"/>
      <c r="F98" s="142"/>
      <c r="G98" s="142"/>
      <c r="H98" s="142"/>
      <c r="I98" s="142"/>
      <c r="J98" s="142"/>
      <c r="K98" s="142"/>
      <c r="L98" s="142"/>
      <c r="M98" s="142"/>
      <c r="N98" s="142"/>
    </row>
    <row r="99" spans="1:14" ht="33.75" hidden="1" customHeight="1">
      <c r="A99" s="142"/>
      <c r="B99" s="142"/>
      <c r="C99" s="142"/>
      <c r="D99" s="142"/>
      <c r="E99" s="142"/>
      <c r="F99" s="142"/>
      <c r="G99" s="142"/>
      <c r="H99" s="142"/>
      <c r="I99" s="142"/>
      <c r="J99" s="142"/>
      <c r="K99" s="142"/>
      <c r="L99" s="142"/>
      <c r="M99" s="142"/>
      <c r="N99" s="142"/>
    </row>
    <row r="100" spans="1:14" ht="26.25" hidden="1" customHeight="1">
      <c r="A100" s="142"/>
      <c r="B100" s="142"/>
      <c r="C100" s="142"/>
      <c r="D100" s="142"/>
      <c r="E100" s="142"/>
      <c r="F100" s="142"/>
      <c r="G100" s="142"/>
      <c r="H100" s="142"/>
      <c r="I100" s="142"/>
      <c r="J100" s="142"/>
      <c r="K100" s="142"/>
      <c r="L100" s="142"/>
      <c r="M100" s="142"/>
      <c r="N100" s="142"/>
    </row>
    <row r="101" spans="1:14" ht="26.25" hidden="1" customHeight="1">
      <c r="A101" s="142"/>
      <c r="B101" s="142"/>
      <c r="C101" s="142"/>
      <c r="D101" s="142"/>
      <c r="E101" s="142"/>
      <c r="F101" s="142"/>
      <c r="G101" s="142"/>
      <c r="H101" s="142"/>
      <c r="I101" s="142"/>
      <c r="J101" s="142"/>
      <c r="K101" s="142"/>
      <c r="L101" s="142"/>
      <c r="M101" s="142"/>
      <c r="N101" s="142"/>
    </row>
    <row r="102" spans="1:14" ht="24" hidden="1" customHeight="1" thickBot="1">
      <c r="A102" s="142"/>
      <c r="B102" s="142"/>
      <c r="C102" s="142"/>
      <c r="D102" s="142"/>
      <c r="E102" s="142"/>
      <c r="F102" s="142"/>
      <c r="G102" s="142"/>
      <c r="H102" s="142"/>
      <c r="I102" s="142"/>
      <c r="J102" s="142"/>
      <c r="K102" s="142"/>
      <c r="L102" s="142"/>
      <c r="M102" s="142"/>
      <c r="N102" s="142"/>
    </row>
    <row r="103" spans="1:14" ht="147.75" customHeight="1">
      <c r="A103" s="41" t="s">
        <v>6</v>
      </c>
      <c r="B103" s="41"/>
      <c r="C103" s="41"/>
      <c r="D103" s="41"/>
      <c r="E103" s="41"/>
      <c r="F103" s="41"/>
      <c r="G103" s="41"/>
      <c r="H103" s="41"/>
      <c r="I103" s="41"/>
      <c r="J103" s="41"/>
      <c r="K103" s="41"/>
      <c r="L103" s="41"/>
      <c r="M103" s="41"/>
      <c r="N103" s="41"/>
    </row>
    <row r="104" spans="1:14" ht="45.75" hidden="1">
      <c r="A104" s="92" t="s">
        <v>140</v>
      </c>
      <c r="B104" s="41"/>
      <c r="C104" s="41"/>
      <c r="D104" s="41"/>
      <c r="E104" s="41"/>
      <c r="F104" s="41"/>
      <c r="G104" s="41"/>
      <c r="H104" s="41"/>
      <c r="I104" s="41"/>
      <c r="J104" s="41"/>
      <c r="K104" s="41"/>
      <c r="L104" s="41"/>
      <c r="M104" s="41"/>
      <c r="N104" s="41"/>
    </row>
    <row r="105" spans="1:14" ht="183" customHeight="1">
      <c r="A105" s="41"/>
      <c r="B105" s="41"/>
      <c r="C105" s="41"/>
      <c r="D105" s="41"/>
      <c r="E105" s="41"/>
      <c r="F105" s="41"/>
      <c r="G105" s="41"/>
      <c r="H105" s="41"/>
      <c r="I105" s="41"/>
      <c r="J105" s="41"/>
      <c r="K105" s="41"/>
      <c r="L105" s="41"/>
      <c r="M105" s="41"/>
      <c r="N105" s="41"/>
    </row>
    <row r="106" spans="1:14" ht="408" customHeight="1">
      <c r="A106" s="41"/>
      <c r="B106" s="41"/>
      <c r="C106" s="41"/>
      <c r="D106" s="41"/>
      <c r="E106" s="41"/>
      <c r="F106" s="41"/>
      <c r="G106" s="41"/>
      <c r="H106" s="41"/>
      <c r="I106" s="41"/>
      <c r="J106" s="41"/>
      <c r="K106" s="41"/>
      <c r="L106" s="41"/>
      <c r="M106" s="41"/>
      <c r="N106" s="41"/>
    </row>
  </sheetData>
  <sheetProtection selectLockedCells="1" selectUnlockedCells="1"/>
  <mergeCells count="13">
    <mergeCell ref="A94:N102"/>
    <mergeCell ref="A17:N17"/>
    <mergeCell ref="A12:N13"/>
    <mergeCell ref="A28:N38"/>
    <mergeCell ref="A43:N54"/>
    <mergeCell ref="A58:N65"/>
    <mergeCell ref="A1:N1"/>
    <mergeCell ref="A93:N93"/>
    <mergeCell ref="A9:N10"/>
    <mergeCell ref="A19:N24"/>
    <mergeCell ref="A69:N77"/>
    <mergeCell ref="A27:N27"/>
    <mergeCell ref="A81:N90"/>
  </mergeCells>
  <pageMargins left="0.7" right="0.7" top="0.75" bottom="0.75" header="0.3" footer="0.3"/>
  <pageSetup scale="26" orientation="portrait" r:id="rId1"/>
  <rowBreaks count="1" manualBreakCount="1">
    <brk id="66" max="16" man="1"/>
  </rowBreaks>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dimension ref="A1:J24"/>
  <sheetViews>
    <sheetView view="pageBreakPreview" zoomScale="60" workbookViewId="0">
      <selection activeCell="J11" sqref="J11:J12"/>
    </sheetView>
  </sheetViews>
  <sheetFormatPr defaultRowHeight="15.75"/>
  <cols>
    <col min="1" max="1" width="8.85546875" style="94" customWidth="1"/>
    <col min="2" max="2" width="25.140625" style="94" customWidth="1"/>
    <col min="3" max="3" width="21" style="94" customWidth="1"/>
    <col min="4" max="4" width="21.7109375" style="94" customWidth="1"/>
    <col min="5" max="5" width="17.42578125" style="94" customWidth="1"/>
    <col min="6" max="6" width="20.7109375" style="94" customWidth="1"/>
    <col min="7" max="7" width="22.85546875" style="94" customWidth="1"/>
    <col min="8" max="8" width="22.140625" style="94" customWidth="1"/>
    <col min="9" max="9" width="17.42578125" style="94" customWidth="1"/>
    <col min="10" max="10" width="16.28515625" style="94" customWidth="1"/>
    <col min="11" max="16384" width="9.140625" style="94"/>
  </cols>
  <sheetData>
    <row r="1" spans="1:10">
      <c r="A1" s="3" t="s">
        <v>7</v>
      </c>
      <c r="B1" s="114"/>
      <c r="C1" s="114"/>
      <c r="D1" s="114"/>
      <c r="E1" s="114"/>
      <c r="F1" s="114"/>
      <c r="G1" s="114"/>
      <c r="H1" s="114"/>
      <c r="I1" s="114"/>
      <c r="J1" s="114"/>
    </row>
    <row r="2" spans="1:10">
      <c r="A2" s="3" t="s">
        <v>8</v>
      </c>
      <c r="B2" s="114"/>
      <c r="C2" s="114"/>
      <c r="D2" s="114"/>
      <c r="E2" s="114"/>
      <c r="F2" s="114"/>
      <c r="G2" s="114"/>
      <c r="H2" s="114"/>
      <c r="I2" s="114"/>
      <c r="J2" s="114"/>
    </row>
    <row r="3" spans="1:10" ht="16.5" thickBot="1">
      <c r="A3" s="3" t="s">
        <v>9</v>
      </c>
      <c r="B3" s="114"/>
      <c r="C3" s="114"/>
      <c r="D3" s="114"/>
      <c r="E3" s="114"/>
      <c r="F3" s="114"/>
      <c r="G3" s="114"/>
      <c r="H3" s="114"/>
      <c r="I3" s="114"/>
      <c r="J3" s="114"/>
    </row>
    <row r="4" spans="1:10" ht="48" thickBot="1">
      <c r="A4" s="32" t="s">
        <v>10</v>
      </c>
      <c r="B4" s="95" t="s">
        <v>11</v>
      </c>
      <c r="C4" s="148" t="s">
        <v>12</v>
      </c>
      <c r="D4" s="149"/>
      <c r="E4" s="149"/>
      <c r="F4" s="150" t="s">
        <v>13</v>
      </c>
      <c r="G4" s="151"/>
      <c r="H4" s="150" t="s">
        <v>14</v>
      </c>
      <c r="I4" s="151"/>
      <c r="J4" s="114"/>
    </row>
    <row r="5" spans="1:10" ht="30.75" customHeight="1" thickBot="1">
      <c r="A5" s="152" t="s">
        <v>15</v>
      </c>
      <c r="B5" s="153"/>
      <c r="C5" s="153"/>
      <c r="D5" s="153"/>
      <c r="E5" s="153"/>
      <c r="F5" s="153"/>
      <c r="G5" s="153"/>
      <c r="H5" s="153"/>
      <c r="I5" s="15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ht="18.75">
      <c r="A9" s="52" t="s">
        <v>16</v>
      </c>
      <c r="B9" s="114"/>
      <c r="C9" s="114"/>
      <c r="D9" s="114"/>
      <c r="E9" s="114"/>
      <c r="F9" s="114"/>
      <c r="G9" s="114"/>
      <c r="H9" s="108"/>
      <c r="I9" s="114"/>
      <c r="J9" s="114"/>
    </row>
    <row r="10" spans="1:10" ht="19.5" thickBot="1">
      <c r="A10" s="52" t="s">
        <v>17</v>
      </c>
      <c r="B10" s="114"/>
      <c r="C10" s="114"/>
      <c r="D10" s="114"/>
      <c r="E10" s="114"/>
      <c r="F10" s="114"/>
      <c r="G10" s="114"/>
      <c r="H10" s="114"/>
      <c r="I10" s="114"/>
      <c r="J10" s="114"/>
    </row>
    <row r="11" spans="1:10" ht="30.75" customHeight="1" thickBot="1">
      <c r="A11" s="146" t="s">
        <v>10</v>
      </c>
      <c r="B11" s="146" t="s">
        <v>11</v>
      </c>
      <c r="C11" s="155" t="s">
        <v>155</v>
      </c>
      <c r="D11" s="156"/>
      <c r="E11" s="157"/>
      <c r="F11" s="158" t="s">
        <v>156</v>
      </c>
      <c r="G11" s="160" t="s">
        <v>157</v>
      </c>
      <c r="H11" s="162" t="s">
        <v>147</v>
      </c>
      <c r="I11" s="146" t="s">
        <v>150</v>
      </c>
      <c r="J11" s="146" t="s">
        <v>151</v>
      </c>
    </row>
    <row r="12" spans="1:10" ht="146.25" customHeight="1" thickBot="1">
      <c r="A12" s="147"/>
      <c r="B12" s="147"/>
      <c r="C12" s="118" t="s">
        <v>154</v>
      </c>
      <c r="D12" s="118" t="s">
        <v>158</v>
      </c>
      <c r="E12" s="118" t="s">
        <v>18</v>
      </c>
      <c r="F12" s="159"/>
      <c r="G12" s="161"/>
      <c r="H12" s="163"/>
      <c r="I12" s="147"/>
      <c r="J12" s="147"/>
    </row>
    <row r="13" spans="1:10" ht="16.5" thickBot="1">
      <c r="A13" s="37">
        <v>1</v>
      </c>
      <c r="B13" s="98">
        <v>2</v>
      </c>
      <c r="C13" s="4">
        <v>3</v>
      </c>
      <c r="D13" s="4">
        <v>4</v>
      </c>
      <c r="E13" s="4">
        <v>5</v>
      </c>
      <c r="F13" s="38">
        <v>6</v>
      </c>
      <c r="G13" s="38">
        <v>7</v>
      </c>
      <c r="H13" s="38">
        <v>8</v>
      </c>
      <c r="I13" s="38">
        <v>9</v>
      </c>
      <c r="J13" s="38">
        <v>10</v>
      </c>
    </row>
    <row r="14" spans="1:10" ht="36" customHeight="1" thickBot="1">
      <c r="A14" s="37">
        <v>11000</v>
      </c>
      <c r="B14" s="38" t="s">
        <v>19</v>
      </c>
      <c r="C14" s="96">
        <v>6398365</v>
      </c>
      <c r="D14" s="96">
        <v>1598437.22</v>
      </c>
      <c r="E14" s="96">
        <f>D14/C14*100</f>
        <v>24.981963673532224</v>
      </c>
      <c r="F14" s="96">
        <f>3493111.19+2195613.8+600031.01</f>
        <v>6288756</v>
      </c>
      <c r="G14" s="96">
        <f>768823.11+467232.9+124099.43</f>
        <v>1360155.44</v>
      </c>
      <c r="H14" s="119">
        <f>888419.42+708.75+41222.88+157592.15+1023.63+271188.61</f>
        <v>1360155.44</v>
      </c>
      <c r="I14" s="96">
        <f>H14/G14*100</f>
        <v>100</v>
      </c>
      <c r="J14" s="97">
        <f>H14/F14</f>
        <v>0.21628370380405917</v>
      </c>
    </row>
    <row r="15" spans="1:10" ht="36" customHeight="1" thickBot="1">
      <c r="A15" s="37">
        <v>13000</v>
      </c>
      <c r="B15" s="38" t="s">
        <v>20</v>
      </c>
      <c r="C15" s="96">
        <v>1758000</v>
      </c>
      <c r="D15" s="96">
        <v>152404.17000000001</v>
      </c>
      <c r="E15" s="96">
        <f t="shared" ref="E15:E19" si="0">D15/C15*100</f>
        <v>8.6691791808873724</v>
      </c>
      <c r="F15" s="96">
        <f>538982+1104777+60000</f>
        <v>1703759</v>
      </c>
      <c r="G15" s="96">
        <f>175000+350000+30000</f>
        <v>555000</v>
      </c>
      <c r="H15" s="96">
        <f>83139.12+122420.48+17808.66</f>
        <v>223368.25999999998</v>
      </c>
      <c r="I15" s="96">
        <f t="shared" ref="I15:I19" si="1">H15/G15*100</f>
        <v>40.246533333333332</v>
      </c>
      <c r="J15" s="97">
        <f t="shared" ref="J15:J19" si="2">H15/F15</f>
        <v>0.13110320180260235</v>
      </c>
    </row>
    <row r="16" spans="1:10" ht="36" customHeight="1" thickBot="1">
      <c r="A16" s="37">
        <v>13200</v>
      </c>
      <c r="B16" s="38" t="s">
        <v>21</v>
      </c>
      <c r="C16" s="96">
        <v>221000</v>
      </c>
      <c r="D16" s="96">
        <v>65497.25</v>
      </c>
      <c r="E16" s="96">
        <f t="shared" si="0"/>
        <v>29.636764705882353</v>
      </c>
      <c r="F16" s="96">
        <v>241000</v>
      </c>
      <c r="G16" s="96">
        <v>72000</v>
      </c>
      <c r="H16" s="96">
        <v>62132.83</v>
      </c>
      <c r="I16" s="96">
        <f t="shared" si="1"/>
        <v>86.295597222222227</v>
      </c>
      <c r="J16" s="97">
        <f t="shared" si="2"/>
        <v>0.25781257261410789</v>
      </c>
    </row>
    <row r="17" spans="1:10" ht="36" customHeight="1" thickBot="1">
      <c r="A17" s="37">
        <v>21000</v>
      </c>
      <c r="B17" s="38" t="s">
        <v>22</v>
      </c>
      <c r="C17" s="96">
        <v>30000</v>
      </c>
      <c r="D17" s="96">
        <v>4000</v>
      </c>
      <c r="E17" s="96">
        <f t="shared" si="0"/>
        <v>13.333333333333334</v>
      </c>
      <c r="F17" s="96">
        <v>60000</v>
      </c>
      <c r="G17" s="96">
        <v>60000</v>
      </c>
      <c r="H17" s="96">
        <v>29320</v>
      </c>
      <c r="I17" s="96">
        <f t="shared" si="1"/>
        <v>48.866666666666667</v>
      </c>
      <c r="J17" s="97">
        <f t="shared" si="2"/>
        <v>0.48866666666666669</v>
      </c>
    </row>
    <row r="18" spans="1:10" ht="36" customHeight="1" thickBot="1">
      <c r="A18" s="37">
        <v>30000</v>
      </c>
      <c r="B18" s="38" t="s">
        <v>23</v>
      </c>
      <c r="C18" s="96">
        <v>324000</v>
      </c>
      <c r="D18" s="96">
        <v>0</v>
      </c>
      <c r="E18" s="96">
        <f t="shared" si="0"/>
        <v>0</v>
      </c>
      <c r="F18" s="96">
        <v>1096000</v>
      </c>
      <c r="G18" s="96">
        <v>896000</v>
      </c>
      <c r="H18" s="96">
        <v>137155.54999999999</v>
      </c>
      <c r="I18" s="96">
        <f t="shared" si="1"/>
        <v>15.307539062499998</v>
      </c>
      <c r="J18" s="97">
        <f t="shared" si="2"/>
        <v>0.12514192518248174</v>
      </c>
    </row>
    <row r="19" spans="1:10" ht="36" customHeight="1" thickBot="1">
      <c r="A19" s="37"/>
      <c r="B19" s="38" t="s">
        <v>24</v>
      </c>
      <c r="C19" s="106">
        <f>SUM(C14:C18)</f>
        <v>8731365</v>
      </c>
      <c r="D19" s="106">
        <f>SUM(D14:D18)</f>
        <v>1820338.64</v>
      </c>
      <c r="E19" s="106">
        <f t="shared" si="0"/>
        <v>20.848271032078031</v>
      </c>
      <c r="F19" s="106">
        <f>SUM(F14:F18)</f>
        <v>9389515</v>
      </c>
      <c r="G19" s="106">
        <f>SUM(G14:G18)</f>
        <v>2943155.44</v>
      </c>
      <c r="H19" s="106">
        <f>SUM(H14:H18)</f>
        <v>1812132.08</v>
      </c>
      <c r="I19" s="106">
        <f t="shared" si="1"/>
        <v>61.571062655120933</v>
      </c>
      <c r="J19" s="107">
        <f t="shared" si="2"/>
        <v>0.19299528037390642</v>
      </c>
    </row>
    <row r="22" spans="1:10">
      <c r="H22" s="120"/>
    </row>
    <row r="23" spans="1:10">
      <c r="H23" s="120"/>
    </row>
    <row r="24" spans="1:10">
      <c r="H24" s="120"/>
    </row>
  </sheetData>
  <mergeCells count="12">
    <mergeCell ref="I11:I12"/>
    <mergeCell ref="J11:J12"/>
    <mergeCell ref="C4:E4"/>
    <mergeCell ref="F4:G4"/>
    <mergeCell ref="H4:I4"/>
    <mergeCell ref="A5:I5"/>
    <mergeCell ref="A11:A12"/>
    <mergeCell ref="B11:B12"/>
    <mergeCell ref="C11:E11"/>
    <mergeCell ref="F11:F12"/>
    <mergeCell ref="G11:G12"/>
    <mergeCell ref="H11:H12"/>
  </mergeCell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dimension ref="A1:N130"/>
  <sheetViews>
    <sheetView view="pageBreakPreview" zoomScale="60" workbookViewId="0">
      <selection activeCell="G107" sqref="G107"/>
    </sheetView>
  </sheetViews>
  <sheetFormatPr defaultRowHeight="18.75"/>
  <cols>
    <col min="1" max="1" width="8.5703125" style="109" customWidth="1"/>
    <col min="2" max="2" width="50.7109375" style="109" customWidth="1"/>
    <col min="3" max="3" width="20.85546875" style="109" customWidth="1"/>
    <col min="4" max="4" width="19.140625" style="109" customWidth="1"/>
    <col min="5" max="5" width="17.5703125" style="109" customWidth="1"/>
    <col min="6" max="6" width="20.140625" style="109" customWidth="1"/>
    <col min="7" max="7" width="20.28515625" style="109" customWidth="1"/>
    <col min="8" max="8" width="21.7109375" style="109" customWidth="1"/>
    <col min="9" max="9" width="9.140625" style="109"/>
    <col min="10" max="10" width="13.5703125" style="109" bestFit="1" customWidth="1"/>
    <col min="11" max="11" width="14.85546875" style="109" bestFit="1" customWidth="1"/>
    <col min="12" max="12" width="13.5703125" style="109" customWidth="1"/>
    <col min="13" max="13" width="20.5703125" style="109" customWidth="1"/>
    <col min="14" max="14" width="10.28515625" style="109" bestFit="1" customWidth="1"/>
    <col min="15" max="16384" width="9.140625" style="109"/>
  </cols>
  <sheetData>
    <row r="1" spans="1:14">
      <c r="A1" s="52" t="s">
        <v>20</v>
      </c>
    </row>
    <row r="2" spans="1:14" ht="19.5" thickBot="1">
      <c r="A2" s="52" t="s">
        <v>25</v>
      </c>
    </row>
    <row r="3" spans="1:14" ht="19.5" thickBot="1">
      <c r="A3" s="53"/>
      <c r="B3" s="54"/>
      <c r="C3" s="54"/>
      <c r="D3" s="54"/>
      <c r="E3" s="54"/>
      <c r="F3" s="54"/>
      <c r="G3" s="54"/>
      <c r="H3" s="54"/>
    </row>
    <row r="4" spans="1:14" ht="37.5">
      <c r="A4" s="55">
        <v>13000</v>
      </c>
      <c r="B4" s="56" t="s">
        <v>26</v>
      </c>
      <c r="C4" s="121" t="s">
        <v>152</v>
      </c>
      <c r="D4" s="121" t="s">
        <v>159</v>
      </c>
      <c r="E4" s="121" t="s">
        <v>18</v>
      </c>
      <c r="F4" s="56" t="s">
        <v>160</v>
      </c>
      <c r="G4" s="121" t="s">
        <v>161</v>
      </c>
      <c r="H4" s="121" t="s">
        <v>18</v>
      </c>
    </row>
    <row r="5" spans="1:14" ht="34.5" customHeight="1">
      <c r="A5" s="57">
        <v>13100</v>
      </c>
      <c r="B5" s="57" t="s">
        <v>132</v>
      </c>
      <c r="C5" s="58">
        <f>C6+C7</f>
        <v>413800</v>
      </c>
      <c r="D5" s="58">
        <f>D6+D7</f>
        <v>44242.21</v>
      </c>
      <c r="E5" s="59">
        <f>D5/C5</f>
        <v>0.10691689221846302</v>
      </c>
      <c r="F5" s="103">
        <f>F6+F7</f>
        <v>380868</v>
      </c>
      <c r="G5" s="85">
        <f>G7+G6</f>
        <v>91538.47</v>
      </c>
      <c r="H5" s="102">
        <f>G5/F5</f>
        <v>0.24034171944085617</v>
      </c>
      <c r="K5" s="60"/>
    </row>
    <row r="6" spans="1:14">
      <c r="A6" s="61">
        <v>13130</v>
      </c>
      <c r="B6" s="61" t="s">
        <v>120</v>
      </c>
      <c r="C6" s="62">
        <v>40000</v>
      </c>
      <c r="D6" s="62">
        <v>1651.2</v>
      </c>
      <c r="E6" s="59">
        <f t="shared" ref="E6:E21" si="0">D6/C6</f>
        <v>4.1280000000000004E-2</v>
      </c>
      <c r="F6" s="88">
        <v>40000</v>
      </c>
      <c r="G6" s="85">
        <v>877.2</v>
      </c>
      <c r="H6" s="102">
        <f t="shared" ref="H6:H7" si="1">G6/F6</f>
        <v>2.1930000000000002E-2</v>
      </c>
      <c r="K6" s="63"/>
      <c r="L6" s="63"/>
    </row>
    <row r="7" spans="1:14">
      <c r="A7" s="61">
        <v>13140</v>
      </c>
      <c r="B7" s="61" t="s">
        <v>121</v>
      </c>
      <c r="C7" s="62">
        <v>373800</v>
      </c>
      <c r="D7" s="62">
        <v>42591.01</v>
      </c>
      <c r="E7" s="59">
        <f t="shared" si="0"/>
        <v>0.11394063670411986</v>
      </c>
      <c r="F7" s="88">
        <v>340868</v>
      </c>
      <c r="G7" s="85">
        <v>90661.27</v>
      </c>
      <c r="H7" s="102">
        <f t="shared" si="1"/>
        <v>0.26597178379900727</v>
      </c>
      <c r="K7" s="63"/>
      <c r="L7" s="63"/>
    </row>
    <row r="8" spans="1:14">
      <c r="A8" s="64"/>
      <c r="B8" s="64"/>
      <c r="C8" s="65"/>
      <c r="D8" s="65"/>
      <c r="E8" s="59"/>
      <c r="F8" s="88"/>
      <c r="G8" s="85"/>
      <c r="H8" s="122"/>
      <c r="K8" s="63"/>
      <c r="L8" s="63"/>
    </row>
    <row r="9" spans="1:14">
      <c r="A9" s="64"/>
      <c r="B9" s="64"/>
      <c r="C9" s="64"/>
      <c r="D9" s="64"/>
      <c r="E9" s="59"/>
      <c r="F9" s="88"/>
      <c r="G9" s="85"/>
      <c r="H9" s="123"/>
      <c r="J9" s="60"/>
      <c r="K9" s="63"/>
      <c r="L9" s="63"/>
    </row>
    <row r="10" spans="1:14" ht="37.5" customHeight="1">
      <c r="A10" s="57">
        <v>13200</v>
      </c>
      <c r="B10" s="57" t="s">
        <v>27</v>
      </c>
      <c r="C10" s="66">
        <v>180322.44</v>
      </c>
      <c r="D10" s="58">
        <f>D11+D12+D13+D14+D15</f>
        <v>65497.249999999993</v>
      </c>
      <c r="E10" s="59">
        <f t="shared" si="0"/>
        <v>0.36322295771951618</v>
      </c>
      <c r="F10" s="82">
        <f>F11+F12+F13+F14+F15</f>
        <v>241000</v>
      </c>
      <c r="G10" s="85">
        <f>G11+G12+G13+G14+G15</f>
        <v>62132.83</v>
      </c>
      <c r="H10" s="124">
        <f>G10/F10*100</f>
        <v>25.78125726141079</v>
      </c>
      <c r="K10" s="63"/>
      <c r="L10" s="63"/>
      <c r="N10" s="60"/>
    </row>
    <row r="11" spans="1:14" ht="24" customHeight="1">
      <c r="A11" s="61"/>
      <c r="B11" s="61" t="s">
        <v>28</v>
      </c>
      <c r="C11" s="62">
        <v>98382.44</v>
      </c>
      <c r="D11" s="62">
        <v>36038.67</v>
      </c>
      <c r="E11" s="59">
        <f t="shared" si="0"/>
        <v>0.36631201665663099</v>
      </c>
      <c r="F11" s="88">
        <v>120000</v>
      </c>
      <c r="G11" s="85">
        <v>27049.78</v>
      </c>
      <c r="H11" s="124">
        <f t="shared" ref="H11:H15" si="2">G11/F11*100</f>
        <v>22.541483333333332</v>
      </c>
      <c r="L11" s="63"/>
    </row>
    <row r="12" spans="1:14" ht="24" customHeight="1">
      <c r="A12" s="61"/>
      <c r="B12" s="61" t="s">
        <v>29</v>
      </c>
      <c r="C12" s="62">
        <v>13150</v>
      </c>
      <c r="D12" s="62">
        <v>3049.34</v>
      </c>
      <c r="E12" s="59">
        <f t="shared" si="0"/>
        <v>0.23188897338403042</v>
      </c>
      <c r="F12" s="88">
        <v>18000</v>
      </c>
      <c r="G12" s="85">
        <v>3315.89</v>
      </c>
      <c r="H12" s="124">
        <f t="shared" si="2"/>
        <v>18.421611111111112</v>
      </c>
      <c r="K12" s="60"/>
      <c r="L12" s="63"/>
    </row>
    <row r="13" spans="1:14" ht="24" customHeight="1">
      <c r="A13" s="61"/>
      <c r="B13" s="61" t="s">
        <v>30</v>
      </c>
      <c r="C13" s="62">
        <v>2500</v>
      </c>
      <c r="D13" s="62">
        <v>438.5</v>
      </c>
      <c r="E13" s="59">
        <f t="shared" si="0"/>
        <v>0.1754</v>
      </c>
      <c r="F13" s="88">
        <v>6000</v>
      </c>
      <c r="G13" s="85">
        <v>1041.71</v>
      </c>
      <c r="H13" s="124">
        <f t="shared" si="2"/>
        <v>17.361833333333333</v>
      </c>
      <c r="K13" s="60"/>
    </row>
    <row r="14" spans="1:14" ht="24" customHeight="1">
      <c r="A14" s="61"/>
      <c r="B14" s="61" t="s">
        <v>31</v>
      </c>
      <c r="C14" s="62">
        <v>32040</v>
      </c>
      <c r="D14" s="62">
        <v>19526.68</v>
      </c>
      <c r="E14" s="59"/>
      <c r="F14" s="88">
        <v>42000</v>
      </c>
      <c r="G14" s="85">
        <v>22630.48</v>
      </c>
      <c r="H14" s="124">
        <f t="shared" si="2"/>
        <v>53.882095238095239</v>
      </c>
    </row>
    <row r="15" spans="1:14" ht="24" customHeight="1">
      <c r="A15" s="61"/>
      <c r="B15" s="61" t="s">
        <v>32</v>
      </c>
      <c r="C15" s="62">
        <v>34250</v>
      </c>
      <c r="D15" s="62">
        <v>6444.06</v>
      </c>
      <c r="E15" s="59">
        <f t="shared" si="0"/>
        <v>0.1881477372262774</v>
      </c>
      <c r="F15" s="88">
        <v>55000</v>
      </c>
      <c r="G15" s="85">
        <v>8094.97</v>
      </c>
      <c r="H15" s="124">
        <f t="shared" si="2"/>
        <v>14.718127272727275</v>
      </c>
      <c r="K15" s="60"/>
    </row>
    <row r="16" spans="1:14">
      <c r="E16" s="59"/>
      <c r="F16" s="88"/>
      <c r="G16" s="85"/>
      <c r="H16" s="125"/>
      <c r="K16" s="60"/>
    </row>
    <row r="17" spans="1:11">
      <c r="E17" s="59"/>
      <c r="F17" s="88"/>
      <c r="G17" s="85"/>
      <c r="H17" s="125"/>
    </row>
    <row r="18" spans="1:11">
      <c r="A18" s="57">
        <v>13300</v>
      </c>
      <c r="B18" s="57" t="s">
        <v>33</v>
      </c>
      <c r="C18" s="66">
        <f>C19+C20+C21</f>
        <v>104600</v>
      </c>
      <c r="D18" s="66">
        <f>D19+D20+D21</f>
        <v>7852.56</v>
      </c>
      <c r="E18" s="59">
        <f t="shared" si="0"/>
        <v>7.507227533460803E-2</v>
      </c>
      <c r="F18" s="82">
        <f>F19+F20+F21</f>
        <v>117600</v>
      </c>
      <c r="G18" s="85">
        <f>G19+G20</f>
        <v>18297.199999999997</v>
      </c>
      <c r="H18" s="126">
        <f>G18/F18*100</f>
        <v>15.558843537414962</v>
      </c>
      <c r="J18" s="60"/>
      <c r="K18" s="60"/>
    </row>
    <row r="19" spans="1:11">
      <c r="A19" s="61">
        <v>13310</v>
      </c>
      <c r="B19" s="61" t="s">
        <v>34</v>
      </c>
      <c r="C19" s="62">
        <v>3600</v>
      </c>
      <c r="D19" s="62">
        <v>300</v>
      </c>
      <c r="E19" s="59">
        <f t="shared" si="0"/>
        <v>8.3333333333333329E-2</v>
      </c>
      <c r="F19" s="88">
        <v>3600</v>
      </c>
      <c r="G19" s="85">
        <v>915.51</v>
      </c>
      <c r="H19" s="126">
        <f t="shared" ref="H19:H21" si="3">G19/F19*100</f>
        <v>25.430833333333336</v>
      </c>
    </row>
    <row r="20" spans="1:11">
      <c r="A20" s="61">
        <v>13320</v>
      </c>
      <c r="B20" s="61" t="s">
        <v>35</v>
      </c>
      <c r="C20" s="62">
        <v>100000</v>
      </c>
      <c r="D20" s="62">
        <v>7552.56</v>
      </c>
      <c r="E20" s="59">
        <f t="shared" si="0"/>
        <v>7.5525599999999998E-2</v>
      </c>
      <c r="F20" s="88">
        <v>113000</v>
      </c>
      <c r="G20" s="85">
        <v>17381.689999999999</v>
      </c>
      <c r="H20" s="126">
        <f t="shared" si="3"/>
        <v>15.382026548672565</v>
      </c>
    </row>
    <row r="21" spans="1:11">
      <c r="A21" s="61">
        <v>13330</v>
      </c>
      <c r="B21" s="61" t="s">
        <v>36</v>
      </c>
      <c r="C21" s="62">
        <v>1000</v>
      </c>
      <c r="D21" s="62"/>
      <c r="E21" s="59">
        <f t="shared" si="0"/>
        <v>0</v>
      </c>
      <c r="F21" s="88">
        <v>1000</v>
      </c>
      <c r="G21" s="88">
        <v>0</v>
      </c>
      <c r="H21" s="126">
        <f t="shared" si="3"/>
        <v>0</v>
      </c>
    </row>
    <row r="22" spans="1:11">
      <c r="A22" s="61">
        <v>13340</v>
      </c>
      <c r="B22" s="61" t="s">
        <v>37</v>
      </c>
      <c r="C22" s="62"/>
      <c r="D22" s="61" t="s">
        <v>141</v>
      </c>
      <c r="E22" s="61"/>
      <c r="F22" s="88"/>
      <c r="G22" s="88">
        <v>0</v>
      </c>
      <c r="H22" s="127"/>
    </row>
    <row r="23" spans="1:11">
      <c r="A23" s="64"/>
      <c r="B23" s="64"/>
      <c r="C23" s="65"/>
      <c r="D23" s="64"/>
      <c r="E23" s="64"/>
      <c r="F23" s="88"/>
      <c r="G23" s="85"/>
      <c r="H23" s="128"/>
    </row>
    <row r="24" spans="1:11">
      <c r="F24" s="88"/>
      <c r="G24" s="85"/>
      <c r="H24" s="60"/>
    </row>
    <row r="25" spans="1:11">
      <c r="A25" s="57">
        <v>13400</v>
      </c>
      <c r="B25" s="57" t="s">
        <v>38</v>
      </c>
      <c r="C25" s="66">
        <f>C26+C29+C30+C31+C32</f>
        <v>180000</v>
      </c>
      <c r="D25" s="58">
        <f>D26+D29+D30+D31+D32</f>
        <v>12776.310000000001</v>
      </c>
      <c r="E25" s="59">
        <f>D25/C25</f>
        <v>7.0979500000000001E-2</v>
      </c>
      <c r="F25" s="82">
        <f>F26+F29+F30+F31+F32</f>
        <v>217777</v>
      </c>
      <c r="G25" s="88">
        <f>G26+G30+G31</f>
        <v>21646.57</v>
      </c>
      <c r="H25" s="124">
        <f>G25/F25*100</f>
        <v>9.9397870298516384</v>
      </c>
      <c r="K25" s="60"/>
    </row>
    <row r="26" spans="1:11">
      <c r="A26" s="61">
        <v>13410</v>
      </c>
      <c r="B26" s="61" t="s">
        <v>39</v>
      </c>
      <c r="C26" s="62">
        <v>10000</v>
      </c>
      <c r="D26" s="62">
        <v>6159</v>
      </c>
      <c r="E26" s="62">
        <f>D26/C26*100</f>
        <v>61.59</v>
      </c>
      <c r="F26" s="88">
        <v>19777</v>
      </c>
      <c r="G26" s="88">
        <v>12009</v>
      </c>
      <c r="H26" s="124">
        <f>G26/F26*100</f>
        <v>60.722050867168932</v>
      </c>
    </row>
    <row r="27" spans="1:11">
      <c r="A27" s="61">
        <v>13420</v>
      </c>
      <c r="B27" s="61" t="s">
        <v>40</v>
      </c>
      <c r="C27" s="62">
        <v>0</v>
      </c>
      <c r="D27" s="62">
        <v>0</v>
      </c>
      <c r="E27" s="62">
        <v>0</v>
      </c>
      <c r="F27" s="88"/>
      <c r="G27" s="88">
        <v>0</v>
      </c>
      <c r="H27" s="124"/>
    </row>
    <row r="28" spans="1:11">
      <c r="A28" s="61">
        <v>13430</v>
      </c>
      <c r="B28" s="61" t="s">
        <v>41</v>
      </c>
      <c r="C28" s="62">
        <v>0</v>
      </c>
      <c r="D28" s="62">
        <v>0</v>
      </c>
      <c r="E28" s="62">
        <v>0</v>
      </c>
      <c r="F28" s="88"/>
      <c r="G28" s="88">
        <v>0</v>
      </c>
      <c r="H28" s="124"/>
    </row>
    <row r="29" spans="1:11" ht="37.5">
      <c r="A29" s="61">
        <v>13440</v>
      </c>
      <c r="B29" s="61" t="s">
        <v>42</v>
      </c>
      <c r="C29" s="62">
        <v>10000</v>
      </c>
      <c r="D29" s="62">
        <v>0</v>
      </c>
      <c r="E29" s="62">
        <f t="shared" ref="E29:E32" si="4">D29/C29*100</f>
        <v>0</v>
      </c>
      <c r="F29" s="88">
        <f>43000+15000</f>
        <v>58000</v>
      </c>
      <c r="G29" s="88">
        <v>0</v>
      </c>
      <c r="H29" s="124">
        <f>G29/F29*100</f>
        <v>0</v>
      </c>
    </row>
    <row r="30" spans="1:11">
      <c r="A30" s="61">
        <v>13450</v>
      </c>
      <c r="B30" s="61" t="s">
        <v>43</v>
      </c>
      <c r="C30" s="62">
        <v>20000</v>
      </c>
      <c r="D30" s="62">
        <v>0</v>
      </c>
      <c r="E30" s="62">
        <f t="shared" si="4"/>
        <v>0</v>
      </c>
      <c r="F30" s="88">
        <v>30000</v>
      </c>
      <c r="G30" s="88">
        <v>1830.27</v>
      </c>
      <c r="H30" s="124">
        <f t="shared" ref="H30:H32" si="5">G30/F30*100</f>
        <v>6.1009000000000002</v>
      </c>
    </row>
    <row r="31" spans="1:11">
      <c r="A31" s="61">
        <v>13460</v>
      </c>
      <c r="B31" s="61" t="s">
        <v>44</v>
      </c>
      <c r="C31" s="62">
        <v>130000</v>
      </c>
      <c r="D31" s="62">
        <v>5657.31</v>
      </c>
      <c r="E31" s="62">
        <f t="shared" si="4"/>
        <v>4.3517769230769234</v>
      </c>
      <c r="F31" s="88">
        <v>100000</v>
      </c>
      <c r="G31" s="88">
        <v>7807.3</v>
      </c>
      <c r="H31" s="124">
        <f t="shared" si="5"/>
        <v>7.8073000000000006</v>
      </c>
    </row>
    <row r="32" spans="1:11">
      <c r="A32" s="61">
        <v>13470</v>
      </c>
      <c r="B32" s="61" t="s">
        <v>45</v>
      </c>
      <c r="C32" s="62">
        <v>10000</v>
      </c>
      <c r="D32" s="62">
        <v>960</v>
      </c>
      <c r="E32" s="62">
        <f t="shared" si="4"/>
        <v>9.6</v>
      </c>
      <c r="F32" s="88">
        <v>10000</v>
      </c>
      <c r="G32" s="88">
        <v>0</v>
      </c>
      <c r="H32" s="124">
        <f t="shared" si="5"/>
        <v>0</v>
      </c>
    </row>
    <row r="33" spans="1:11">
      <c r="A33" s="61">
        <v>13870</v>
      </c>
      <c r="B33" s="61" t="s">
        <v>46</v>
      </c>
      <c r="C33" s="62">
        <v>0</v>
      </c>
      <c r="D33" s="62">
        <v>0</v>
      </c>
      <c r="E33" s="62">
        <v>0</v>
      </c>
      <c r="F33" s="88"/>
      <c r="G33" s="88"/>
      <c r="H33" s="127"/>
    </row>
    <row r="34" spans="1:11">
      <c r="A34" s="64"/>
      <c r="B34" s="64"/>
      <c r="C34" s="64"/>
      <c r="D34" s="65"/>
      <c r="E34" s="64"/>
      <c r="F34" s="88"/>
      <c r="G34" s="85"/>
      <c r="H34" s="64"/>
    </row>
    <row r="35" spans="1:11">
      <c r="F35" s="88"/>
      <c r="G35" s="85"/>
    </row>
    <row r="36" spans="1:11" ht="56.25">
      <c r="A36" s="67">
        <v>1350</v>
      </c>
      <c r="B36" s="68" t="s">
        <v>47</v>
      </c>
      <c r="C36" s="69">
        <f>C37+C39+C45</f>
        <v>170000</v>
      </c>
      <c r="D36" s="70">
        <f>D37+D38+D39+D45</f>
        <v>1442</v>
      </c>
      <c r="E36" s="69">
        <f>D36/C36*100</f>
        <v>0.84823529411764709</v>
      </c>
      <c r="F36" s="82">
        <f>F37+F39+F45</f>
        <v>256000</v>
      </c>
      <c r="G36" s="85"/>
      <c r="H36" s="129">
        <f>G36/F36*100</f>
        <v>0</v>
      </c>
      <c r="K36" s="60"/>
    </row>
    <row r="37" spans="1:11">
      <c r="A37" s="71">
        <v>13501</v>
      </c>
      <c r="B37" s="72" t="s">
        <v>51</v>
      </c>
      <c r="C37" s="73">
        <v>10000</v>
      </c>
      <c r="D37" s="74">
        <v>0</v>
      </c>
      <c r="E37" s="69">
        <f t="shared" ref="E37:E39" si="6">D37/C37*100</f>
        <v>0</v>
      </c>
      <c r="F37" s="88">
        <v>20000</v>
      </c>
      <c r="G37" s="85"/>
      <c r="H37" s="129">
        <f t="shared" ref="H37:H39" si="7">G37/F37*100</f>
        <v>0</v>
      </c>
    </row>
    <row r="38" spans="1:11">
      <c r="A38" s="71">
        <v>13502</v>
      </c>
      <c r="B38" s="72" t="s">
        <v>52</v>
      </c>
      <c r="C38" s="73">
        <v>0</v>
      </c>
      <c r="D38" s="74"/>
      <c r="E38" s="69">
        <v>0</v>
      </c>
      <c r="F38" s="88"/>
      <c r="G38" s="85"/>
      <c r="H38" s="129"/>
    </row>
    <row r="39" spans="1:11">
      <c r="A39" s="71">
        <v>13503</v>
      </c>
      <c r="B39" s="72" t="s">
        <v>53</v>
      </c>
      <c r="C39" s="73">
        <v>120000</v>
      </c>
      <c r="D39" s="74"/>
      <c r="E39" s="69">
        <f t="shared" si="6"/>
        <v>0</v>
      </c>
      <c r="F39" s="88">
        <v>140000</v>
      </c>
      <c r="G39" s="85"/>
      <c r="H39" s="129">
        <f t="shared" si="7"/>
        <v>0</v>
      </c>
    </row>
    <row r="40" spans="1:11" ht="37.5">
      <c r="A40" s="71">
        <v>13504</v>
      </c>
      <c r="B40" s="72" t="s">
        <v>54</v>
      </c>
      <c r="C40" s="73">
        <v>0</v>
      </c>
      <c r="D40" s="74"/>
      <c r="E40" s="74">
        <v>0</v>
      </c>
      <c r="F40" s="88"/>
      <c r="G40" s="85"/>
      <c r="H40" s="129"/>
    </row>
    <row r="41" spans="1:11">
      <c r="A41" s="71">
        <v>13505</v>
      </c>
      <c r="B41" s="72" t="s">
        <v>55</v>
      </c>
      <c r="C41" s="73">
        <v>0</v>
      </c>
      <c r="D41" s="74"/>
      <c r="E41" s="74">
        <v>0</v>
      </c>
      <c r="F41" s="88"/>
      <c r="G41" s="85"/>
      <c r="H41" s="129"/>
    </row>
    <row r="42" spans="1:11" ht="37.5">
      <c r="A42" s="71">
        <v>13506</v>
      </c>
      <c r="B42" s="72" t="s">
        <v>56</v>
      </c>
      <c r="C42" s="73">
        <v>0</v>
      </c>
      <c r="D42" s="74">
        <v>0</v>
      </c>
      <c r="E42" s="74">
        <v>0</v>
      </c>
      <c r="F42" s="88"/>
      <c r="G42" s="85"/>
      <c r="H42" s="129"/>
    </row>
    <row r="43" spans="1:11" ht="37.5">
      <c r="A43" s="71">
        <v>13507</v>
      </c>
      <c r="B43" s="72" t="s">
        <v>57</v>
      </c>
      <c r="C43" s="73">
        <v>0</v>
      </c>
      <c r="D43" s="74">
        <v>0</v>
      </c>
      <c r="E43" s="74">
        <v>0</v>
      </c>
      <c r="F43" s="88"/>
      <c r="G43" s="85"/>
      <c r="H43" s="129"/>
    </row>
    <row r="44" spans="1:11">
      <c r="A44" s="71">
        <v>13508</v>
      </c>
      <c r="B44" s="72" t="s">
        <v>58</v>
      </c>
      <c r="C44" s="73">
        <v>0</v>
      </c>
      <c r="D44" s="74">
        <v>0</v>
      </c>
      <c r="E44" s="74">
        <v>0</v>
      </c>
      <c r="F44" s="88"/>
      <c r="G44" s="85"/>
      <c r="H44" s="129"/>
    </row>
    <row r="45" spans="1:11">
      <c r="A45" s="71">
        <v>13509</v>
      </c>
      <c r="B45" s="72" t="s">
        <v>59</v>
      </c>
      <c r="C45" s="73">
        <v>40000</v>
      </c>
      <c r="D45" s="74">
        <v>1442</v>
      </c>
      <c r="E45" s="74">
        <f>D45/C45*100</f>
        <v>3.605</v>
      </c>
      <c r="F45" s="88">
        <v>96000</v>
      </c>
      <c r="G45" s="85"/>
      <c r="H45" s="130">
        <f>G45/F45*100</f>
        <v>0</v>
      </c>
    </row>
    <row r="46" spans="1:11">
      <c r="A46" s="76"/>
      <c r="B46" s="112"/>
      <c r="C46" s="77"/>
      <c r="D46" s="78"/>
      <c r="E46" s="78"/>
      <c r="F46" s="88"/>
      <c r="G46" s="85"/>
      <c r="H46" s="79"/>
    </row>
    <row r="47" spans="1:11">
      <c r="B47" s="113"/>
      <c r="F47" s="88"/>
      <c r="G47" s="85"/>
    </row>
    <row r="48" spans="1:11" ht="37.5">
      <c r="A48" s="67">
        <v>1360</v>
      </c>
      <c r="B48" s="68" t="s">
        <v>60</v>
      </c>
      <c r="C48" s="69">
        <f>C49+C53</f>
        <v>150000</v>
      </c>
      <c r="D48" s="69">
        <f>D49</f>
        <v>9914.1</v>
      </c>
      <c r="E48" s="69">
        <f>D48/C48*100</f>
        <v>6.6093999999999999</v>
      </c>
      <c r="F48" s="82">
        <f>F49</f>
        <v>150000</v>
      </c>
      <c r="G48" s="85">
        <f>G49</f>
        <v>5229.8599999999997</v>
      </c>
      <c r="H48" s="83">
        <f>G48/F48*100</f>
        <v>3.4865733333333329</v>
      </c>
      <c r="K48" s="60"/>
    </row>
    <row r="49" spans="1:11">
      <c r="A49" s="71">
        <v>13610</v>
      </c>
      <c r="B49" s="72" t="s">
        <v>61</v>
      </c>
      <c r="C49" s="73">
        <v>150000</v>
      </c>
      <c r="D49" s="74">
        <v>9914.1</v>
      </c>
      <c r="E49" s="74">
        <f>D49/C49*100</f>
        <v>6.6093999999999999</v>
      </c>
      <c r="F49" s="88">
        <v>150000</v>
      </c>
      <c r="G49" s="85">
        <v>5229.8599999999997</v>
      </c>
      <c r="H49" s="83">
        <f>G49/F49*100</f>
        <v>3.4865733333333329</v>
      </c>
    </row>
    <row r="50" spans="1:11" ht="37.5">
      <c r="A50" s="71">
        <v>13620</v>
      </c>
      <c r="B50" s="72" t="s">
        <v>62</v>
      </c>
      <c r="C50" s="73">
        <v>0</v>
      </c>
      <c r="D50" s="74">
        <v>0</v>
      </c>
      <c r="E50" s="74"/>
      <c r="F50" s="88"/>
      <c r="G50" s="88">
        <v>0</v>
      </c>
      <c r="H50" s="131"/>
    </row>
    <row r="51" spans="1:11">
      <c r="A51" s="71">
        <v>13630</v>
      </c>
      <c r="B51" s="72" t="s">
        <v>63</v>
      </c>
      <c r="C51" s="73">
        <v>0</v>
      </c>
      <c r="D51" s="74">
        <v>0</v>
      </c>
      <c r="E51" s="74"/>
      <c r="F51" s="88"/>
      <c r="G51" s="88">
        <v>0</v>
      </c>
      <c r="H51" s="131"/>
    </row>
    <row r="52" spans="1:11">
      <c r="A52" s="71">
        <v>13640</v>
      </c>
      <c r="B52" s="72" t="s">
        <v>64</v>
      </c>
      <c r="C52" s="73">
        <v>0</v>
      </c>
      <c r="D52" s="74">
        <v>0</v>
      </c>
      <c r="E52" s="74"/>
      <c r="F52" s="88"/>
      <c r="G52" s="88">
        <v>0</v>
      </c>
      <c r="H52" s="131"/>
    </row>
    <row r="53" spans="1:11">
      <c r="A53" s="71">
        <v>13650</v>
      </c>
      <c r="B53" s="72" t="s">
        <v>65</v>
      </c>
      <c r="C53" s="73">
        <v>0</v>
      </c>
      <c r="D53" s="74"/>
      <c r="E53" s="74"/>
      <c r="F53" s="88"/>
      <c r="G53" s="88">
        <v>0</v>
      </c>
      <c r="H53" s="131"/>
    </row>
    <row r="54" spans="1:11">
      <c r="A54" s="71">
        <v>13660</v>
      </c>
      <c r="B54" s="72" t="s">
        <v>66</v>
      </c>
      <c r="C54" s="73">
        <v>0</v>
      </c>
      <c r="D54" s="74"/>
      <c r="E54" s="75"/>
      <c r="F54" s="88"/>
      <c r="G54" s="88">
        <v>0</v>
      </c>
      <c r="H54" s="131"/>
    </row>
    <row r="55" spans="1:11">
      <c r="A55" s="71">
        <v>13670</v>
      </c>
      <c r="B55" s="72" t="s">
        <v>67</v>
      </c>
      <c r="C55" s="73">
        <v>0</v>
      </c>
      <c r="D55" s="74"/>
      <c r="E55" s="75"/>
      <c r="F55" s="88"/>
      <c r="G55" s="88">
        <v>0</v>
      </c>
      <c r="H55" s="132"/>
    </row>
    <row r="56" spans="1:11">
      <c r="A56" s="71">
        <v>13680</v>
      </c>
      <c r="B56" s="72" t="s">
        <v>68</v>
      </c>
      <c r="C56" s="73">
        <v>0</v>
      </c>
      <c r="D56" s="75"/>
      <c r="E56" s="75"/>
      <c r="F56" s="88"/>
      <c r="G56" s="85"/>
      <c r="H56" s="132"/>
    </row>
    <row r="57" spans="1:11">
      <c r="A57" s="71">
        <v>13681</v>
      </c>
      <c r="B57" s="72" t="s">
        <v>69</v>
      </c>
      <c r="C57" s="73">
        <v>0</v>
      </c>
      <c r="D57" s="75"/>
      <c r="E57" s="75"/>
      <c r="F57" s="88"/>
      <c r="G57" s="85"/>
      <c r="H57" s="132"/>
    </row>
    <row r="58" spans="1:11">
      <c r="A58" s="165"/>
      <c r="B58" s="167"/>
      <c r="C58" s="169"/>
      <c r="D58" s="170"/>
      <c r="E58" s="170"/>
      <c r="F58" s="88"/>
      <c r="G58" s="85"/>
      <c r="H58" s="170"/>
    </row>
    <row r="59" spans="1:11">
      <c r="A59" s="166"/>
      <c r="B59" s="168"/>
      <c r="C59" s="170"/>
      <c r="D59" s="172"/>
      <c r="E59" s="172"/>
      <c r="F59" s="88"/>
      <c r="G59" s="85"/>
      <c r="H59" s="172"/>
    </row>
    <row r="60" spans="1:11">
      <c r="A60" s="165"/>
      <c r="B60" s="167"/>
      <c r="C60" s="171"/>
      <c r="D60" s="170"/>
      <c r="E60" s="170"/>
      <c r="F60" s="88"/>
      <c r="G60" s="85"/>
      <c r="H60" s="170"/>
    </row>
    <row r="61" spans="1:11" ht="37.5">
      <c r="A61" s="67">
        <v>1370</v>
      </c>
      <c r="B61" s="68" t="s">
        <v>70</v>
      </c>
      <c r="C61" s="69">
        <v>60000</v>
      </c>
      <c r="D61" s="70">
        <f>D63+D68+D69</f>
        <v>1722.78</v>
      </c>
      <c r="E61" s="69">
        <f>D61/C61*100</f>
        <v>2.8712999999999997</v>
      </c>
      <c r="F61" s="82">
        <f>F68+F69</f>
        <v>60000</v>
      </c>
      <c r="G61" s="85">
        <f>G69</f>
        <v>6032.45</v>
      </c>
      <c r="H61" s="129">
        <f>G61/F61*100</f>
        <v>10.054083333333333</v>
      </c>
      <c r="K61" s="60"/>
    </row>
    <row r="62" spans="1:11">
      <c r="A62" s="71">
        <v>13710</v>
      </c>
      <c r="B62" s="72" t="s">
        <v>71</v>
      </c>
      <c r="C62" s="73">
        <v>0</v>
      </c>
      <c r="D62" s="75"/>
      <c r="E62" s="75"/>
      <c r="F62" s="88"/>
      <c r="G62" s="85"/>
      <c r="H62" s="129"/>
    </row>
    <row r="63" spans="1:11">
      <c r="A63" s="71">
        <v>13720</v>
      </c>
      <c r="B63" s="72" t="s">
        <v>72</v>
      </c>
      <c r="C63" s="73">
        <v>50000</v>
      </c>
      <c r="D63" s="74"/>
      <c r="E63" s="74">
        <f>D63/C63*100</f>
        <v>0</v>
      </c>
      <c r="F63" s="88"/>
      <c r="G63" s="85"/>
      <c r="H63" s="129"/>
    </row>
    <row r="64" spans="1:11">
      <c r="A64" s="71">
        <v>13730</v>
      </c>
      <c r="B64" s="72" t="s">
        <v>73</v>
      </c>
      <c r="C64" s="73">
        <v>0</v>
      </c>
      <c r="D64" s="74"/>
      <c r="E64" s="75"/>
      <c r="F64" s="88"/>
      <c r="G64" s="85"/>
      <c r="H64" s="129"/>
    </row>
    <row r="65" spans="1:11">
      <c r="A65" s="71">
        <v>13740</v>
      </c>
      <c r="B65" s="72" t="s">
        <v>74</v>
      </c>
      <c r="C65" s="73">
        <v>0</v>
      </c>
      <c r="D65" s="74"/>
      <c r="E65" s="75"/>
      <c r="F65" s="88"/>
      <c r="G65" s="85"/>
      <c r="H65" s="129"/>
    </row>
    <row r="66" spans="1:11">
      <c r="A66" s="71">
        <v>13750</v>
      </c>
      <c r="B66" s="72" t="s">
        <v>75</v>
      </c>
      <c r="C66" s="73">
        <v>0</v>
      </c>
      <c r="D66" s="74"/>
      <c r="E66" s="75"/>
      <c r="F66" s="88"/>
      <c r="G66" s="85"/>
      <c r="H66" s="129"/>
    </row>
    <row r="67" spans="1:11">
      <c r="A67" s="71">
        <v>13760</v>
      </c>
      <c r="B67" s="72" t="s">
        <v>76</v>
      </c>
      <c r="C67" s="73">
        <v>0</v>
      </c>
      <c r="D67" s="74"/>
      <c r="E67" s="75"/>
      <c r="F67" s="88"/>
      <c r="G67" s="85"/>
      <c r="H67" s="129"/>
    </row>
    <row r="68" spans="1:11">
      <c r="A68" s="71">
        <v>13770</v>
      </c>
      <c r="B68" s="72" t="s">
        <v>77</v>
      </c>
      <c r="C68" s="73">
        <v>10000</v>
      </c>
      <c r="D68" s="74"/>
      <c r="E68" s="74">
        <f>D68/C68*100</f>
        <v>0</v>
      </c>
      <c r="F68" s="88">
        <v>10000</v>
      </c>
      <c r="G68" s="85"/>
      <c r="H68" s="129">
        <f t="shared" ref="H68:H69" si="8">G68/F68*100</f>
        <v>0</v>
      </c>
    </row>
    <row r="69" spans="1:11">
      <c r="A69" s="71">
        <v>13780</v>
      </c>
      <c r="B69" s="72" t="s">
        <v>78</v>
      </c>
      <c r="C69" s="73">
        <v>60000</v>
      </c>
      <c r="D69" s="74">
        <v>1722.78</v>
      </c>
      <c r="E69" s="74"/>
      <c r="F69" s="88">
        <v>50000</v>
      </c>
      <c r="G69" s="85">
        <v>6032.45</v>
      </c>
      <c r="H69" s="129">
        <f t="shared" si="8"/>
        <v>12.0649</v>
      </c>
    </row>
    <row r="70" spans="1:11">
      <c r="A70" s="76"/>
      <c r="B70" s="112"/>
      <c r="C70" s="77"/>
      <c r="E70" s="78"/>
      <c r="F70" s="88"/>
      <c r="G70" s="85"/>
      <c r="H70" s="80"/>
    </row>
    <row r="71" spans="1:11">
      <c r="B71" s="113"/>
      <c r="F71" s="88"/>
      <c r="G71" s="85"/>
      <c r="H71" s="85"/>
    </row>
    <row r="72" spans="1:11" ht="37.5">
      <c r="A72" s="67">
        <v>1380</v>
      </c>
      <c r="B72" s="68" t="s">
        <v>79</v>
      </c>
      <c r="C72" s="70">
        <f>C74</f>
        <v>0</v>
      </c>
      <c r="D72" s="81"/>
      <c r="E72" s="81" t="s">
        <v>50</v>
      </c>
      <c r="F72" s="88"/>
      <c r="G72" s="85">
        <f>G74</f>
        <v>3410.34</v>
      </c>
      <c r="H72" s="133"/>
    </row>
    <row r="73" spans="1:11">
      <c r="A73" s="71">
        <v>13810</v>
      </c>
      <c r="B73" s="72" t="s">
        <v>80</v>
      </c>
      <c r="C73" s="73">
        <v>0</v>
      </c>
      <c r="D73" s="75"/>
      <c r="E73" s="75"/>
      <c r="F73" s="88"/>
      <c r="G73" s="85"/>
      <c r="H73" s="132"/>
    </row>
    <row r="74" spans="1:11">
      <c r="A74" s="71">
        <v>13820</v>
      </c>
      <c r="B74" s="72" t="s">
        <v>81</v>
      </c>
      <c r="C74" s="73">
        <v>0</v>
      </c>
      <c r="D74" s="75"/>
      <c r="E74" s="75"/>
      <c r="F74" s="88"/>
      <c r="G74" s="85">
        <v>3410.34</v>
      </c>
      <c r="H74" s="132"/>
    </row>
    <row r="75" spans="1:11">
      <c r="A75" s="71">
        <v>13821</v>
      </c>
      <c r="B75" s="72" t="s">
        <v>82</v>
      </c>
      <c r="C75" s="73">
        <v>0</v>
      </c>
      <c r="D75" s="75"/>
      <c r="E75" s="75"/>
      <c r="F75" s="88"/>
      <c r="G75" s="85"/>
      <c r="H75" s="132"/>
    </row>
    <row r="76" spans="1:11">
      <c r="A76" s="71">
        <v>13830</v>
      </c>
      <c r="B76" s="72" t="s">
        <v>83</v>
      </c>
      <c r="C76" s="73"/>
      <c r="D76" s="75"/>
      <c r="E76" s="75"/>
      <c r="F76" s="88"/>
      <c r="G76" s="85"/>
      <c r="H76" s="132"/>
    </row>
    <row r="77" spans="1:11">
      <c r="A77" s="71">
        <v>13850</v>
      </c>
      <c r="B77" s="72" t="s">
        <v>84</v>
      </c>
      <c r="C77" s="73"/>
      <c r="D77" s="75"/>
      <c r="E77" s="75"/>
      <c r="F77" s="88"/>
      <c r="G77" s="85"/>
      <c r="H77" s="132"/>
    </row>
    <row r="78" spans="1:11">
      <c r="B78" s="113"/>
      <c r="F78" s="88"/>
      <c r="G78" s="85"/>
      <c r="H78" s="85"/>
    </row>
    <row r="79" spans="1:11">
      <c r="A79" s="111"/>
      <c r="B79" s="113"/>
      <c r="F79" s="88"/>
      <c r="G79" s="85"/>
      <c r="H79" s="85"/>
    </row>
    <row r="80" spans="1:11" ht="37.5">
      <c r="A80" s="67">
        <v>1395</v>
      </c>
      <c r="B80" s="68" t="s">
        <v>85</v>
      </c>
      <c r="C80" s="69">
        <f>C81+C83</f>
        <v>28500</v>
      </c>
      <c r="D80" s="81">
        <f>D81</f>
        <v>145</v>
      </c>
      <c r="E80" s="69">
        <f>D80/C80*100</f>
        <v>0.50877192982456143</v>
      </c>
      <c r="F80" s="82">
        <f>F81+F83+F82</f>
        <v>33614</v>
      </c>
      <c r="G80" s="85">
        <f>G81+G82</f>
        <v>1378.25</v>
      </c>
      <c r="H80" s="70">
        <f>G80/F80*100</f>
        <v>4.1002260962694121</v>
      </c>
      <c r="K80" s="60"/>
    </row>
    <row r="81" spans="1:11">
      <c r="A81" s="71">
        <v>13951</v>
      </c>
      <c r="B81" s="72" t="s">
        <v>139</v>
      </c>
      <c r="C81" s="73">
        <v>21000</v>
      </c>
      <c r="D81" s="75">
        <v>145</v>
      </c>
      <c r="E81" s="74">
        <f t="shared" ref="E81" si="9">D81/C81*100</f>
        <v>0.69047619047619047</v>
      </c>
      <c r="F81" s="88">
        <v>25000</v>
      </c>
      <c r="G81" s="85">
        <v>265</v>
      </c>
      <c r="H81" s="70">
        <f t="shared" ref="H81:H83" si="10">G81/F81*100</f>
        <v>1.06</v>
      </c>
    </row>
    <row r="82" spans="1:11">
      <c r="A82" s="71">
        <v>13918</v>
      </c>
      <c r="B82" s="134" t="s">
        <v>162</v>
      </c>
      <c r="C82" s="73"/>
      <c r="D82" s="75"/>
      <c r="E82" s="74"/>
      <c r="F82" s="88">
        <v>1114</v>
      </c>
      <c r="G82" s="135">
        <v>1113.25</v>
      </c>
      <c r="H82" s="70">
        <f t="shared" si="10"/>
        <v>99.932675044883297</v>
      </c>
    </row>
    <row r="83" spans="1:11">
      <c r="A83" s="71">
        <v>13953</v>
      </c>
      <c r="B83" s="72" t="s">
        <v>86</v>
      </c>
      <c r="C83" s="73">
        <v>7500</v>
      </c>
      <c r="D83" s="74"/>
      <c r="E83" s="75"/>
      <c r="F83" s="88">
        <v>7500</v>
      </c>
      <c r="G83" s="85"/>
      <c r="H83" s="70">
        <f t="shared" si="10"/>
        <v>0</v>
      </c>
    </row>
    <row r="84" spans="1:11">
      <c r="A84" s="76"/>
      <c r="B84" s="112"/>
      <c r="C84" s="77"/>
      <c r="D84" s="110"/>
      <c r="E84" s="110"/>
      <c r="F84" s="88"/>
      <c r="G84" s="85"/>
      <c r="H84" s="75"/>
    </row>
    <row r="85" spans="1:11">
      <c r="B85" s="113"/>
      <c r="F85" s="88"/>
      <c r="G85" s="85"/>
      <c r="H85" s="85"/>
    </row>
    <row r="86" spans="1:11">
      <c r="A86" s="67">
        <v>1400</v>
      </c>
      <c r="B86" s="68" t="s">
        <v>87</v>
      </c>
      <c r="C86" s="69">
        <f>C87+C88+C89+C90</f>
        <v>285000</v>
      </c>
      <c r="D86" s="70">
        <f>D87+D88+D89+D90</f>
        <v>50521.26</v>
      </c>
      <c r="E86" s="69">
        <f>D86/C86*100</f>
        <v>17.726757894736842</v>
      </c>
      <c r="F86" s="82">
        <f>F87+F88+F89+F90</f>
        <v>308900</v>
      </c>
      <c r="G86" s="85">
        <f>G87+G88+G89+G90</f>
        <v>46037.920000000006</v>
      </c>
      <c r="H86" s="69">
        <f>G86/F86*100</f>
        <v>14.903826481061836</v>
      </c>
      <c r="K86" s="60"/>
    </row>
    <row r="87" spans="1:11">
      <c r="A87" s="71">
        <v>14010</v>
      </c>
      <c r="B87" s="72" t="s">
        <v>88</v>
      </c>
      <c r="C87" s="73">
        <v>30000</v>
      </c>
      <c r="D87" s="74">
        <v>1870.4</v>
      </c>
      <c r="E87" s="69">
        <f t="shared" ref="E87:E90" si="11">D87/C87*100</f>
        <v>6.2346666666666666</v>
      </c>
      <c r="F87" s="88">
        <v>36400</v>
      </c>
      <c r="G87" s="85">
        <v>1502.63</v>
      </c>
      <c r="H87" s="69">
        <f t="shared" ref="H87:H90" si="12">G87/F87*100</f>
        <v>4.1281043956043959</v>
      </c>
    </row>
    <row r="88" spans="1:11">
      <c r="A88" s="71">
        <v>14020</v>
      </c>
      <c r="B88" s="72" t="s">
        <v>89</v>
      </c>
      <c r="C88" s="73">
        <v>175000</v>
      </c>
      <c r="D88" s="74">
        <v>28992.86</v>
      </c>
      <c r="E88" s="69">
        <f t="shared" si="11"/>
        <v>16.567348571428571</v>
      </c>
      <c r="F88" s="88">
        <v>175000</v>
      </c>
      <c r="G88" s="85">
        <v>29492.74</v>
      </c>
      <c r="H88" s="69">
        <f t="shared" si="12"/>
        <v>16.852994285714288</v>
      </c>
    </row>
    <row r="89" spans="1:11">
      <c r="A89" s="71">
        <v>14040</v>
      </c>
      <c r="B89" s="72" t="s">
        <v>90</v>
      </c>
      <c r="C89" s="73">
        <v>35000</v>
      </c>
      <c r="D89" s="74">
        <v>7043</v>
      </c>
      <c r="E89" s="69">
        <f t="shared" si="11"/>
        <v>20.122857142857143</v>
      </c>
      <c r="F89" s="88">
        <v>40500</v>
      </c>
      <c r="G89" s="85">
        <v>7791.11</v>
      </c>
      <c r="H89" s="69">
        <f t="shared" si="12"/>
        <v>19.237308641975311</v>
      </c>
    </row>
    <row r="90" spans="1:11">
      <c r="A90" s="71">
        <v>14050</v>
      </c>
      <c r="B90" s="72" t="s">
        <v>91</v>
      </c>
      <c r="C90" s="73">
        <v>45000</v>
      </c>
      <c r="D90" s="74">
        <v>12615</v>
      </c>
      <c r="E90" s="69">
        <f t="shared" si="11"/>
        <v>28.033333333333331</v>
      </c>
      <c r="F90" s="88">
        <v>57000</v>
      </c>
      <c r="G90" s="85">
        <v>7251.44</v>
      </c>
      <c r="H90" s="69">
        <f t="shared" si="12"/>
        <v>12.721824561403508</v>
      </c>
    </row>
    <row r="91" spans="1:11">
      <c r="A91" s="111"/>
      <c r="B91" s="113"/>
      <c r="F91" s="88"/>
      <c r="G91" s="85"/>
      <c r="H91" s="85"/>
    </row>
    <row r="92" spans="1:11">
      <c r="B92" s="113"/>
      <c r="F92" s="88"/>
      <c r="G92" s="85"/>
      <c r="H92" s="85"/>
    </row>
    <row r="93" spans="1:11" ht="37.5">
      <c r="A93" s="67">
        <v>1420</v>
      </c>
      <c r="B93" s="68" t="s">
        <v>92</v>
      </c>
      <c r="C93" s="69">
        <f>C94+C96</f>
        <v>40000</v>
      </c>
      <c r="D93" s="70">
        <f>D94+D95+D96</f>
        <v>9265.1</v>
      </c>
      <c r="E93" s="82">
        <f>D93/C93*100</f>
        <v>23.162750000000003</v>
      </c>
      <c r="F93" s="82">
        <f>F94+F96</f>
        <v>45000</v>
      </c>
      <c r="G93" s="88">
        <f>G96</f>
        <v>1641.45</v>
      </c>
      <c r="H93" s="136">
        <f>G93/F93*100</f>
        <v>3.6476666666666673</v>
      </c>
      <c r="K93" s="60"/>
    </row>
    <row r="94" spans="1:11">
      <c r="A94" s="71">
        <v>14210</v>
      </c>
      <c r="B94" s="72" t="s">
        <v>93</v>
      </c>
      <c r="C94" s="73">
        <v>20000</v>
      </c>
      <c r="D94" s="74">
        <v>5282.5</v>
      </c>
      <c r="E94" s="80">
        <f>D94/C94*100</f>
        <v>26.412500000000001</v>
      </c>
      <c r="F94" s="88">
        <v>20000</v>
      </c>
      <c r="G94" s="88">
        <v>0</v>
      </c>
      <c r="H94" s="136">
        <f t="shared" ref="H94:H96" si="13">G94/F94*100</f>
        <v>0</v>
      </c>
    </row>
    <row r="95" spans="1:11">
      <c r="A95" s="71">
        <v>14220</v>
      </c>
      <c r="B95" s="72" t="s">
        <v>94</v>
      </c>
      <c r="C95" s="73">
        <v>0</v>
      </c>
      <c r="D95" s="74">
        <v>0</v>
      </c>
      <c r="E95" s="80">
        <v>0</v>
      </c>
      <c r="F95" s="88"/>
      <c r="G95" s="88">
        <v>0</v>
      </c>
      <c r="H95" s="136"/>
    </row>
    <row r="96" spans="1:11">
      <c r="A96" s="71">
        <v>14230</v>
      </c>
      <c r="B96" s="72" t="s">
        <v>95</v>
      </c>
      <c r="C96" s="73">
        <v>20000</v>
      </c>
      <c r="D96" s="74">
        <v>3982.6</v>
      </c>
      <c r="E96" s="80">
        <f>D96/C96*100</f>
        <v>19.913</v>
      </c>
      <c r="F96" s="88">
        <v>25000</v>
      </c>
      <c r="G96" s="88">
        <v>1641.45</v>
      </c>
      <c r="H96" s="136">
        <f t="shared" si="13"/>
        <v>6.5658000000000012</v>
      </c>
    </row>
    <row r="97" spans="1:13">
      <c r="A97" s="76"/>
      <c r="B97" s="112"/>
      <c r="C97" s="77"/>
      <c r="D97" s="78"/>
      <c r="E97" s="110"/>
      <c r="F97" s="88"/>
      <c r="G97" s="85"/>
      <c r="H97" s="80"/>
    </row>
    <row r="98" spans="1:13">
      <c r="B98" s="113"/>
      <c r="F98" s="88"/>
      <c r="G98" s="85"/>
      <c r="H98" s="85"/>
    </row>
    <row r="99" spans="1:13" ht="37.5">
      <c r="A99" s="67">
        <v>1430</v>
      </c>
      <c r="B99" s="68" t="s">
        <v>96</v>
      </c>
      <c r="C99" s="69">
        <f>C100</f>
        <v>100850.18</v>
      </c>
      <c r="D99" s="69">
        <f>D100</f>
        <v>14522.85</v>
      </c>
      <c r="E99" s="70">
        <f>D99/C99*100</f>
        <v>14.400420504951009</v>
      </c>
      <c r="F99" s="82">
        <f>F100</f>
        <v>134000</v>
      </c>
      <c r="G99" s="85">
        <f>G100</f>
        <v>28155.75</v>
      </c>
      <c r="H99" s="70">
        <f>G99/F99*100</f>
        <v>21.011753731343283</v>
      </c>
      <c r="K99" s="60"/>
      <c r="M99" s="60"/>
    </row>
    <row r="100" spans="1:13">
      <c r="A100" s="71">
        <v>14310</v>
      </c>
      <c r="B100" s="72" t="s">
        <v>97</v>
      </c>
      <c r="C100" s="73">
        <v>100850.18</v>
      </c>
      <c r="D100" s="74">
        <v>14522.85</v>
      </c>
      <c r="E100" s="80">
        <f>D100/C100*100</f>
        <v>14.400420504951009</v>
      </c>
      <c r="F100" s="88">
        <v>134000</v>
      </c>
      <c r="G100" s="85">
        <v>28155.75</v>
      </c>
      <c r="H100" s="70">
        <f t="shared" ref="H100:H107" si="14">G100/F100*100</f>
        <v>21.011753731343283</v>
      </c>
      <c r="M100" s="60"/>
    </row>
    <row r="101" spans="1:13">
      <c r="A101" s="76"/>
      <c r="B101" s="112"/>
      <c r="C101" s="77"/>
      <c r="D101" s="110"/>
      <c r="E101" s="84"/>
      <c r="F101" s="88"/>
      <c r="G101" s="85"/>
      <c r="H101" s="70"/>
    </row>
    <row r="102" spans="1:13">
      <c r="F102" s="88"/>
      <c r="G102" s="85"/>
      <c r="H102" s="70"/>
    </row>
    <row r="103" spans="1:13">
      <c r="A103" s="85">
        <v>14410</v>
      </c>
      <c r="B103" s="86" t="s">
        <v>119</v>
      </c>
      <c r="C103" s="103">
        <v>1396</v>
      </c>
      <c r="D103" s="82"/>
      <c r="E103" s="87"/>
      <c r="F103" s="88"/>
      <c r="G103" s="85"/>
      <c r="H103" s="70"/>
    </row>
    <row r="104" spans="1:13">
      <c r="A104" s="85"/>
      <c r="B104" s="85"/>
      <c r="C104" s="88">
        <v>1396</v>
      </c>
      <c r="D104" s="85"/>
      <c r="E104" s="85"/>
      <c r="F104" s="88"/>
      <c r="G104" s="85"/>
      <c r="H104" s="70"/>
      <c r="K104" s="60"/>
    </row>
    <row r="105" spans="1:13">
      <c r="A105" s="85">
        <v>14420</v>
      </c>
      <c r="B105" s="85"/>
      <c r="C105" s="85"/>
      <c r="D105" s="74"/>
      <c r="E105" s="85"/>
      <c r="F105" s="88"/>
      <c r="G105" s="85"/>
      <c r="H105" s="70"/>
    </row>
    <row r="106" spans="1:13">
      <c r="C106" s="85"/>
      <c r="D106" s="85"/>
      <c r="E106" s="85"/>
      <c r="F106" s="88"/>
      <c r="G106" s="85"/>
      <c r="H106" s="70"/>
    </row>
    <row r="107" spans="1:13">
      <c r="A107" s="85" t="s">
        <v>163</v>
      </c>
      <c r="B107" s="85"/>
      <c r="C107" s="82">
        <f>C103+C99+C93+C86+C80+C61+C48+C36+C25+C18+C10+C5</f>
        <v>1714468.6199999999</v>
      </c>
      <c r="D107" s="82">
        <v>217901.42</v>
      </c>
      <c r="E107" s="104">
        <f>D107/C107*100</f>
        <v>12.709560120149648</v>
      </c>
      <c r="F107" s="82">
        <f>F5+F10+F18+F25+F36+F48+F61+F80+F86+F93+F99</f>
        <v>1944759</v>
      </c>
      <c r="G107" s="103">
        <f>G5+G10+G18+G25+G48+G61+G72+G80+G86+G93+G99</f>
        <v>285501.09000000003</v>
      </c>
      <c r="H107" s="70">
        <f t="shared" si="14"/>
        <v>14.680538308345662</v>
      </c>
    </row>
    <row r="108" spans="1:13">
      <c r="D108" s="60"/>
      <c r="G108" s="60"/>
    </row>
    <row r="110" spans="1:13">
      <c r="A110" s="52"/>
      <c r="G110" s="60"/>
      <c r="H110" s="60"/>
    </row>
    <row r="111" spans="1:13">
      <c r="A111" s="164"/>
      <c r="B111" s="164"/>
      <c r="C111" s="164"/>
      <c r="D111" s="164"/>
      <c r="E111" s="164"/>
      <c r="F111" s="164"/>
      <c r="G111" s="164"/>
      <c r="H111" s="164"/>
    </row>
    <row r="112" spans="1:13">
      <c r="A112" s="164"/>
      <c r="B112" s="164"/>
      <c r="C112" s="164"/>
      <c r="D112" s="164"/>
      <c r="E112" s="164"/>
      <c r="F112" s="164"/>
      <c r="G112" s="164"/>
      <c r="H112" s="164"/>
    </row>
    <row r="113" spans="1:8">
      <c r="A113" s="164"/>
      <c r="B113" s="164"/>
      <c r="C113" s="164"/>
      <c r="D113" s="164"/>
      <c r="E113" s="164"/>
      <c r="F113" s="164"/>
      <c r="G113" s="164"/>
      <c r="H113" s="164"/>
    </row>
    <row r="114" spans="1:8">
      <c r="A114" s="164"/>
      <c r="B114" s="164"/>
      <c r="C114" s="164"/>
      <c r="D114" s="164"/>
      <c r="E114" s="164"/>
      <c r="F114" s="164"/>
      <c r="G114" s="164"/>
      <c r="H114" s="164"/>
    </row>
    <row r="115" spans="1:8">
      <c r="A115" s="164"/>
      <c r="B115" s="164"/>
      <c r="C115" s="164"/>
      <c r="D115" s="164"/>
      <c r="E115" s="164"/>
      <c r="F115" s="164"/>
      <c r="G115" s="164"/>
      <c r="H115" s="164"/>
    </row>
    <row r="116" spans="1:8">
      <c r="A116" s="164"/>
      <c r="B116" s="164"/>
      <c r="C116" s="164"/>
      <c r="D116" s="164"/>
      <c r="E116" s="164"/>
      <c r="F116" s="164"/>
      <c r="G116" s="164"/>
      <c r="H116" s="164"/>
    </row>
    <row r="117" spans="1:8">
      <c r="A117" s="164"/>
      <c r="B117" s="164"/>
      <c r="C117" s="164"/>
      <c r="D117" s="164"/>
      <c r="E117" s="164"/>
      <c r="F117" s="164"/>
      <c r="G117" s="164"/>
      <c r="H117" s="164"/>
    </row>
    <row r="118" spans="1:8">
      <c r="A118" s="164"/>
      <c r="B118" s="164"/>
      <c r="C118" s="164"/>
      <c r="D118" s="164"/>
      <c r="E118" s="164"/>
      <c r="F118" s="164"/>
      <c r="G118" s="164"/>
      <c r="H118" s="164"/>
    </row>
    <row r="119" spans="1:8">
      <c r="A119" s="164"/>
      <c r="B119" s="164"/>
      <c r="C119" s="164"/>
      <c r="D119" s="164"/>
      <c r="E119" s="164"/>
      <c r="F119" s="164"/>
      <c r="G119" s="164"/>
      <c r="H119" s="164"/>
    </row>
    <row r="120" spans="1:8">
      <c r="A120" s="164"/>
      <c r="B120" s="164"/>
      <c r="C120" s="164"/>
      <c r="D120" s="164"/>
      <c r="E120" s="164"/>
      <c r="F120" s="164"/>
      <c r="G120" s="164"/>
      <c r="H120" s="164"/>
    </row>
    <row r="121" spans="1:8">
      <c r="A121" s="164"/>
      <c r="B121" s="164"/>
      <c r="C121" s="164"/>
      <c r="D121" s="164"/>
      <c r="E121" s="164"/>
      <c r="F121" s="164"/>
      <c r="G121" s="164"/>
      <c r="H121" s="164"/>
    </row>
    <row r="122" spans="1:8">
      <c r="A122" s="164"/>
      <c r="B122" s="164"/>
      <c r="C122" s="164"/>
      <c r="D122" s="164"/>
      <c r="E122" s="164"/>
      <c r="F122" s="164"/>
      <c r="G122" s="164"/>
      <c r="H122" s="164"/>
    </row>
    <row r="123" spans="1:8">
      <c r="A123" s="164"/>
      <c r="B123" s="164"/>
      <c r="C123" s="164"/>
      <c r="D123" s="164"/>
      <c r="E123" s="164"/>
      <c r="F123" s="164"/>
      <c r="G123" s="164"/>
      <c r="H123" s="164"/>
    </row>
    <row r="124" spans="1:8">
      <c r="A124" s="164"/>
      <c r="B124" s="164"/>
      <c r="C124" s="164"/>
      <c r="D124" s="164"/>
      <c r="E124" s="164"/>
      <c r="F124" s="164"/>
      <c r="G124" s="164"/>
      <c r="H124" s="164"/>
    </row>
    <row r="125" spans="1:8">
      <c r="A125" s="164"/>
      <c r="B125" s="164"/>
      <c r="C125" s="164"/>
      <c r="D125" s="164"/>
      <c r="E125" s="164"/>
      <c r="F125" s="164"/>
      <c r="G125" s="164"/>
      <c r="H125" s="164"/>
    </row>
    <row r="126" spans="1:8">
      <c r="A126" s="164"/>
      <c r="B126" s="164"/>
      <c r="C126" s="164"/>
      <c r="D126" s="164"/>
      <c r="E126" s="164"/>
      <c r="F126" s="164"/>
      <c r="G126" s="164"/>
      <c r="H126" s="164"/>
    </row>
    <row r="130" spans="7:7">
      <c r="G130" s="60"/>
    </row>
  </sheetData>
  <mergeCells count="7">
    <mergeCell ref="A111:H126"/>
    <mergeCell ref="A58:A60"/>
    <mergeCell ref="B58:B60"/>
    <mergeCell ref="C58:C60"/>
    <mergeCell ref="D58:D60"/>
    <mergeCell ref="E58:E60"/>
    <mergeCell ref="H58:H60"/>
  </mergeCell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dimension ref="A1:J20"/>
  <sheetViews>
    <sheetView view="pageBreakPreview" zoomScale="60" workbookViewId="0">
      <selection activeCell="E14" sqref="E14"/>
    </sheetView>
  </sheetViews>
  <sheetFormatPr defaultRowHeight="15.75"/>
  <cols>
    <col min="1" max="1" width="10.42578125" style="8" bestFit="1" customWidth="1"/>
    <col min="2" max="3" width="9.140625" style="114"/>
    <col min="4" max="5" width="27.42578125" style="114" customWidth="1"/>
    <col min="6" max="6" width="20.42578125" style="8" customWidth="1"/>
    <col min="7" max="7" width="17.85546875" style="8" customWidth="1"/>
    <col min="8" max="8" width="20.7109375" style="8" customWidth="1"/>
    <col min="9" max="9" width="21.42578125" style="8" customWidth="1"/>
    <col min="10" max="10" width="20.5703125" style="114" customWidth="1"/>
    <col min="11" max="16384" width="9.140625" style="114"/>
  </cols>
  <sheetData>
    <row r="1" spans="1:10">
      <c r="B1" s="202"/>
      <c r="C1" s="202"/>
      <c r="D1" s="202"/>
    </row>
    <row r="2" spans="1:10">
      <c r="A2" s="9" t="s">
        <v>98</v>
      </c>
      <c r="B2" s="203" t="s">
        <v>125</v>
      </c>
      <c r="C2" s="203"/>
      <c r="D2" s="203"/>
      <c r="E2" s="203"/>
      <c r="F2" s="203"/>
      <c r="G2" s="203"/>
      <c r="H2" s="10"/>
    </row>
    <row r="3" spans="1:10" ht="16.5" thickBot="1">
      <c r="B3" s="204"/>
      <c r="C3" s="204"/>
      <c r="D3" s="204"/>
      <c r="E3" s="105"/>
    </row>
    <row r="4" spans="1:10" ht="16.5" thickBot="1">
      <c r="A4" s="11"/>
      <c r="B4" s="205"/>
      <c r="C4" s="205"/>
      <c r="D4" s="206"/>
      <c r="E4" s="115"/>
      <c r="F4" s="207" t="s">
        <v>153</v>
      </c>
      <c r="G4" s="208"/>
      <c r="H4" s="12"/>
      <c r="I4" s="117" t="s">
        <v>164</v>
      </c>
      <c r="J4" s="12"/>
    </row>
    <row r="5" spans="1:10" ht="29.25" customHeight="1">
      <c r="A5" s="209">
        <v>30000</v>
      </c>
      <c r="B5" s="211" t="s">
        <v>99</v>
      </c>
      <c r="C5" s="212"/>
      <c r="D5" s="213"/>
      <c r="E5" s="186" t="s">
        <v>165</v>
      </c>
      <c r="F5" s="186" t="s">
        <v>149</v>
      </c>
      <c r="G5" s="186" t="s">
        <v>102</v>
      </c>
      <c r="H5" s="186" t="s">
        <v>166</v>
      </c>
      <c r="I5" s="186" t="s">
        <v>147</v>
      </c>
      <c r="J5" s="47" t="s">
        <v>18</v>
      </c>
    </row>
    <row r="6" spans="1:10" ht="16.5" thickBot="1">
      <c r="A6" s="210"/>
      <c r="B6" s="188" t="s">
        <v>100</v>
      </c>
      <c r="C6" s="189"/>
      <c r="D6" s="190"/>
      <c r="E6" s="187"/>
      <c r="F6" s="187"/>
      <c r="G6" s="187"/>
      <c r="H6" s="187"/>
      <c r="I6" s="187"/>
      <c r="J6" s="47"/>
    </row>
    <row r="7" spans="1:10" ht="27.75" customHeight="1" thickBot="1">
      <c r="A7" s="11"/>
      <c r="B7" s="191" t="s">
        <v>104</v>
      </c>
      <c r="C7" s="191"/>
      <c r="D7" s="192"/>
      <c r="E7" s="13">
        <f>E9</f>
        <v>324000</v>
      </c>
      <c r="F7" s="13">
        <f>F9</f>
        <v>0</v>
      </c>
      <c r="G7" s="48">
        <f>F7/E7*100</f>
        <v>0</v>
      </c>
      <c r="H7" s="13">
        <f>H11+H14+H15+H16+H17+H18+H20</f>
        <v>1096000</v>
      </c>
      <c r="I7" s="13">
        <f>I16</f>
        <v>137155.54999999999</v>
      </c>
      <c r="J7" s="48">
        <f>I7/H7*100</f>
        <v>12.514192518248175</v>
      </c>
    </row>
    <row r="8" spans="1:10" ht="16.5" thickBot="1">
      <c r="B8" s="193"/>
      <c r="C8" s="193"/>
      <c r="D8" s="193"/>
      <c r="E8" s="8"/>
      <c r="G8" s="114"/>
    </row>
    <row r="9" spans="1:10">
      <c r="A9" s="194" t="s">
        <v>131</v>
      </c>
      <c r="B9" s="196" t="s">
        <v>118</v>
      </c>
      <c r="C9" s="197"/>
      <c r="D9" s="198"/>
      <c r="E9" s="174">
        <f>E11+E16+E19</f>
        <v>324000</v>
      </c>
      <c r="F9" s="174"/>
      <c r="G9" s="175"/>
      <c r="H9" s="174"/>
      <c r="I9" s="174"/>
      <c r="J9" s="175"/>
    </row>
    <row r="10" spans="1:10" ht="16.5" thickBot="1">
      <c r="A10" s="195"/>
      <c r="B10" s="199"/>
      <c r="C10" s="200"/>
      <c r="D10" s="201"/>
      <c r="E10" s="174"/>
      <c r="F10" s="174"/>
      <c r="G10" s="176"/>
      <c r="H10" s="174"/>
      <c r="I10" s="174"/>
      <c r="J10" s="176"/>
    </row>
    <row r="11" spans="1:10" ht="57.75" customHeight="1" thickBot="1">
      <c r="A11" s="14">
        <v>8001</v>
      </c>
      <c r="B11" s="177" t="s">
        <v>126</v>
      </c>
      <c r="C11" s="178"/>
      <c r="D11" s="179"/>
      <c r="E11" s="44">
        <v>10000</v>
      </c>
      <c r="F11" s="44"/>
      <c r="G11" s="7"/>
      <c r="H11" s="44">
        <v>1000</v>
      </c>
      <c r="I11" s="44"/>
      <c r="J11" s="7"/>
    </row>
    <row r="12" spans="1:10" ht="57.75" customHeight="1" thickBot="1">
      <c r="A12" s="14">
        <v>12907</v>
      </c>
      <c r="B12" s="177" t="s">
        <v>127</v>
      </c>
      <c r="C12" s="178"/>
      <c r="D12" s="179"/>
      <c r="E12" s="44"/>
      <c r="F12" s="44"/>
      <c r="G12" s="43"/>
      <c r="H12" s="44"/>
      <c r="I12" s="44"/>
      <c r="J12" s="43"/>
    </row>
    <row r="13" spans="1:10" ht="57.75" customHeight="1" thickBot="1">
      <c r="A13" s="14">
        <v>10198</v>
      </c>
      <c r="B13" s="177" t="s">
        <v>128</v>
      </c>
      <c r="C13" s="178"/>
      <c r="D13" s="179"/>
      <c r="E13" s="44"/>
      <c r="F13" s="44">
        <v>0</v>
      </c>
      <c r="G13" s="7"/>
      <c r="H13" s="44"/>
      <c r="I13" s="44"/>
      <c r="J13" s="7"/>
    </row>
    <row r="14" spans="1:10" ht="57.75" customHeight="1" thickBot="1">
      <c r="A14" s="15">
        <v>12609</v>
      </c>
      <c r="B14" s="177" t="s">
        <v>129</v>
      </c>
      <c r="C14" s="178"/>
      <c r="D14" s="179"/>
      <c r="E14" s="44"/>
      <c r="F14" s="44"/>
      <c r="G14" s="48"/>
      <c r="H14" s="44">
        <v>6125</v>
      </c>
      <c r="I14" s="44"/>
      <c r="J14" s="48"/>
    </row>
    <row r="15" spans="1:10" ht="57.75" customHeight="1" thickBot="1">
      <c r="A15" s="14">
        <v>12979</v>
      </c>
      <c r="B15" s="177" t="s">
        <v>130</v>
      </c>
      <c r="C15" s="178"/>
      <c r="D15" s="179"/>
      <c r="E15" s="45"/>
      <c r="F15" s="45"/>
      <c r="G15" s="48"/>
      <c r="H15" s="45">
        <v>393875</v>
      </c>
      <c r="I15" s="45"/>
      <c r="J15" s="48"/>
    </row>
    <row r="16" spans="1:10" ht="57.75" customHeight="1" thickBot="1">
      <c r="A16" s="14">
        <v>13431</v>
      </c>
      <c r="B16" s="180" t="s">
        <v>167</v>
      </c>
      <c r="C16" s="181"/>
      <c r="D16" s="182"/>
      <c r="E16" s="45">
        <v>300000</v>
      </c>
      <c r="F16" s="45"/>
      <c r="G16" s="48"/>
      <c r="H16" s="45">
        <v>369000</v>
      </c>
      <c r="I16" s="45">
        <v>137155.54999999999</v>
      </c>
      <c r="J16" s="48">
        <f>I16/H16*100</f>
        <v>37.169525745257445</v>
      </c>
    </row>
    <row r="17" spans="1:10" ht="57.75" customHeight="1" thickBot="1">
      <c r="A17" s="14">
        <v>14311</v>
      </c>
      <c r="B17" s="183" t="s">
        <v>168</v>
      </c>
      <c r="C17" s="184"/>
      <c r="D17" s="185"/>
      <c r="E17" s="45"/>
      <c r="F17" s="45"/>
      <c r="G17" s="48"/>
      <c r="H17" s="45">
        <v>55000</v>
      </c>
      <c r="I17" s="45"/>
      <c r="J17" s="48"/>
    </row>
    <row r="18" spans="1:10" ht="57.75" customHeight="1">
      <c r="A18" s="46">
        <v>14312</v>
      </c>
      <c r="B18" s="173" t="s">
        <v>169</v>
      </c>
      <c r="C18" s="173"/>
      <c r="D18" s="173"/>
      <c r="E18" s="45"/>
      <c r="F18" s="45"/>
      <c r="G18" s="48"/>
      <c r="H18" s="45">
        <v>1000</v>
      </c>
      <c r="I18" s="45"/>
      <c r="J18" s="48"/>
    </row>
    <row r="19" spans="1:10" ht="57.75" customHeight="1">
      <c r="A19" s="46">
        <v>14311</v>
      </c>
      <c r="B19" s="173" t="s">
        <v>170</v>
      </c>
      <c r="C19" s="173"/>
      <c r="D19" s="173"/>
      <c r="E19" s="45">
        <v>14000</v>
      </c>
      <c r="F19" s="45"/>
      <c r="G19" s="48"/>
      <c r="H19" s="45"/>
      <c r="I19" s="45"/>
      <c r="J19" s="48"/>
    </row>
    <row r="20" spans="1:10" ht="57.75" customHeight="1">
      <c r="A20" s="137">
        <v>14965</v>
      </c>
      <c r="B20" s="7" t="s">
        <v>171</v>
      </c>
      <c r="C20" s="7"/>
      <c r="D20" s="7"/>
      <c r="E20" s="44"/>
      <c r="F20" s="45"/>
      <c r="G20" s="7"/>
      <c r="H20" s="44">
        <v>270000</v>
      </c>
      <c r="I20" s="45"/>
      <c r="J20" s="7"/>
    </row>
  </sheetData>
  <mergeCells count="32">
    <mergeCell ref="A5:A6"/>
    <mergeCell ref="B5:D5"/>
    <mergeCell ref="E5:E6"/>
    <mergeCell ref="F5:F6"/>
    <mergeCell ref="G5:G6"/>
    <mergeCell ref="B1:D1"/>
    <mergeCell ref="B2:G2"/>
    <mergeCell ref="B3:D3"/>
    <mergeCell ref="B4:D4"/>
    <mergeCell ref="F4:G4"/>
    <mergeCell ref="A9:A10"/>
    <mergeCell ref="B9:D10"/>
    <mergeCell ref="E9:E10"/>
    <mergeCell ref="F9:F10"/>
    <mergeCell ref="G9:G10"/>
    <mergeCell ref="H5:H6"/>
    <mergeCell ref="I5:I6"/>
    <mergeCell ref="B6:D6"/>
    <mergeCell ref="B7:D7"/>
    <mergeCell ref="B8:D8"/>
    <mergeCell ref="B19:D19"/>
    <mergeCell ref="H9:H10"/>
    <mergeCell ref="I9:I10"/>
    <mergeCell ref="J9:J10"/>
    <mergeCell ref="B11:D11"/>
    <mergeCell ref="B12:D12"/>
    <mergeCell ref="B13:D13"/>
    <mergeCell ref="B14:D14"/>
    <mergeCell ref="B15:D15"/>
    <mergeCell ref="B16:D16"/>
    <mergeCell ref="B17:D17"/>
    <mergeCell ref="B18:D18"/>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dimension ref="A1:H29"/>
  <sheetViews>
    <sheetView view="pageBreakPreview" zoomScale="60" workbookViewId="0">
      <selection activeCell="K26" sqref="K26"/>
    </sheetView>
  </sheetViews>
  <sheetFormatPr defaultRowHeight="15.75"/>
  <cols>
    <col min="1" max="1" width="24.42578125" style="114" customWidth="1"/>
    <col min="2" max="2" width="26.140625" style="114" customWidth="1"/>
    <col min="3" max="8" width="16.85546875" style="114" customWidth="1"/>
    <col min="9" max="16384" width="9.140625" style="114"/>
  </cols>
  <sheetData>
    <row r="1" spans="1:8" ht="16.5" thickBot="1">
      <c r="A1" s="16" t="s">
        <v>105</v>
      </c>
      <c r="B1" s="215" t="s">
        <v>106</v>
      </c>
      <c r="C1" s="215"/>
      <c r="D1" s="215"/>
      <c r="E1" s="215"/>
      <c r="F1" s="215"/>
    </row>
    <row r="2" spans="1:8" ht="16.5" thickBot="1">
      <c r="A2" s="17"/>
      <c r="B2" s="116"/>
      <c r="C2" s="115"/>
      <c r="D2" s="18" t="s">
        <v>153</v>
      </c>
      <c r="E2" s="19"/>
      <c r="F2" s="115"/>
      <c r="G2" s="18" t="s">
        <v>164</v>
      </c>
      <c r="H2" s="19"/>
    </row>
    <row r="3" spans="1:8" ht="31.5">
      <c r="A3" s="216">
        <v>21000</v>
      </c>
      <c r="B3" s="20" t="s">
        <v>107</v>
      </c>
      <c r="C3" s="186" t="s">
        <v>101</v>
      </c>
      <c r="D3" s="186" t="s">
        <v>149</v>
      </c>
      <c r="E3" s="186" t="s">
        <v>102</v>
      </c>
      <c r="F3" s="186" t="s">
        <v>101</v>
      </c>
      <c r="G3" s="186" t="s">
        <v>149</v>
      </c>
      <c r="H3" s="186" t="s">
        <v>103</v>
      </c>
    </row>
    <row r="4" spans="1:8" ht="32.25" thickBot="1">
      <c r="A4" s="217"/>
      <c r="B4" s="20" t="s">
        <v>100</v>
      </c>
      <c r="C4" s="187"/>
      <c r="D4" s="187"/>
      <c r="E4" s="187"/>
      <c r="F4" s="187"/>
      <c r="G4" s="187"/>
      <c r="H4" s="214"/>
    </row>
    <row r="5" spans="1:8" ht="53.25" customHeight="1" thickBot="1">
      <c r="A5" s="17"/>
      <c r="B5" s="21" t="s">
        <v>172</v>
      </c>
      <c r="C5" s="100">
        <v>30000</v>
      </c>
      <c r="D5" s="100">
        <f>D7</f>
        <v>4000</v>
      </c>
      <c r="E5" s="101">
        <f>D5/C5</f>
        <v>0.13333333333333333</v>
      </c>
      <c r="F5" s="100">
        <f>F8</f>
        <v>60000</v>
      </c>
      <c r="G5" s="100">
        <f>G7</f>
        <v>29320</v>
      </c>
      <c r="H5" s="101">
        <f>G5/F5</f>
        <v>0.48866666666666669</v>
      </c>
    </row>
    <row r="6" spans="1:8" ht="16.5" thickBot="1">
      <c r="B6" s="6"/>
    </row>
    <row r="7" spans="1:8" ht="16.5" thickBot="1">
      <c r="A7" s="22">
        <v>2100</v>
      </c>
      <c r="B7" s="23" t="s">
        <v>108</v>
      </c>
      <c r="C7" s="24">
        <f>C8</f>
        <v>30000</v>
      </c>
      <c r="D7" s="24">
        <f>D8</f>
        <v>4000</v>
      </c>
      <c r="E7" s="25">
        <f>E8</f>
        <v>0.13333333333333333</v>
      </c>
      <c r="F7" s="24">
        <f>F8</f>
        <v>60000</v>
      </c>
      <c r="G7" s="24">
        <v>29320</v>
      </c>
      <c r="H7" s="25">
        <f>G7/F7</f>
        <v>0.48866666666666669</v>
      </c>
    </row>
    <row r="8" spans="1:8" ht="32.25" thickBot="1">
      <c r="A8" s="26">
        <v>21110</v>
      </c>
      <c r="B8" s="27" t="s">
        <v>109</v>
      </c>
      <c r="C8" s="28">
        <v>30000</v>
      </c>
      <c r="D8" s="28">
        <v>4000</v>
      </c>
      <c r="E8" s="29">
        <f>D8/C8</f>
        <v>0.13333333333333333</v>
      </c>
      <c r="F8" s="28">
        <v>60000</v>
      </c>
      <c r="G8" s="28">
        <v>29320</v>
      </c>
      <c r="H8" s="29">
        <f>G8/F8</f>
        <v>0.48866666666666669</v>
      </c>
    </row>
    <row r="9" spans="1:8" ht="32.25" thickBot="1">
      <c r="A9" s="26">
        <v>21120</v>
      </c>
      <c r="B9" s="27" t="s">
        <v>110</v>
      </c>
      <c r="C9" s="28"/>
      <c r="D9" s="28"/>
      <c r="E9" s="30"/>
      <c r="F9" s="28"/>
      <c r="G9" s="28"/>
      <c r="H9" s="30"/>
    </row>
    <row r="10" spans="1:8" ht="32.25" thickBot="1">
      <c r="A10" s="26">
        <v>21200</v>
      </c>
      <c r="B10" s="27" t="s">
        <v>111</v>
      </c>
      <c r="C10" s="28"/>
      <c r="D10" s="28"/>
      <c r="E10" s="29"/>
      <c r="F10" s="28"/>
      <c r="G10" s="28"/>
      <c r="H10" s="29"/>
    </row>
    <row r="11" spans="1:8" ht="16.5" thickBot="1">
      <c r="B11" s="6"/>
    </row>
    <row r="12" spans="1:8" ht="16.5" thickBot="1">
      <c r="A12" s="22">
        <v>2200</v>
      </c>
      <c r="B12" s="23" t="s">
        <v>112</v>
      </c>
      <c r="C12" s="31" t="s">
        <v>48</v>
      </c>
      <c r="D12" s="31" t="s">
        <v>49</v>
      </c>
      <c r="E12" s="31" t="s">
        <v>50</v>
      </c>
      <c r="F12" s="31" t="s">
        <v>48</v>
      </c>
      <c r="G12" s="31" t="s">
        <v>49</v>
      </c>
      <c r="H12" s="31"/>
    </row>
    <row r="14" spans="1:8">
      <c r="A14" s="3"/>
    </row>
    <row r="23" spans="1:8" ht="16.5" thickBot="1">
      <c r="A23" s="3" t="s">
        <v>113</v>
      </c>
    </row>
    <row r="24" spans="1:8" ht="85.5" customHeight="1" thickBot="1">
      <c r="A24" s="32" t="s">
        <v>114</v>
      </c>
      <c r="B24" s="32" t="s">
        <v>115</v>
      </c>
      <c r="C24" s="32" t="s">
        <v>116</v>
      </c>
      <c r="D24" s="33" t="s">
        <v>148</v>
      </c>
      <c r="E24" s="34" t="s">
        <v>117</v>
      </c>
      <c r="F24" s="34" t="s">
        <v>124</v>
      </c>
      <c r="G24" s="5"/>
      <c r="H24" s="35"/>
    </row>
    <row r="25" spans="1:8" ht="16.5" thickBot="1">
      <c r="A25" s="36">
        <v>1</v>
      </c>
      <c r="B25" s="36">
        <v>2</v>
      </c>
      <c r="C25" s="36">
        <v>3</v>
      </c>
      <c r="D25" s="36">
        <v>4</v>
      </c>
      <c r="E25" s="36">
        <v>5</v>
      </c>
      <c r="F25" s="36">
        <v>6</v>
      </c>
      <c r="G25" s="5"/>
      <c r="H25" s="5"/>
    </row>
    <row r="26" spans="1:8" ht="36.75" customHeight="1" thickBot="1">
      <c r="A26" s="37" t="s">
        <v>173</v>
      </c>
      <c r="B26" s="38">
        <v>120</v>
      </c>
      <c r="C26" s="38">
        <v>120</v>
      </c>
      <c r="D26" s="99">
        <v>768823.11</v>
      </c>
      <c r="E26" s="39">
        <v>768823.11</v>
      </c>
      <c r="F26" s="40">
        <f>E26/D26</f>
        <v>1</v>
      </c>
      <c r="G26" s="5"/>
      <c r="H26" s="5"/>
    </row>
    <row r="27" spans="1:8" ht="36.75" customHeight="1" thickBot="1">
      <c r="A27" s="37" t="s">
        <v>122</v>
      </c>
      <c r="B27" s="38">
        <v>190</v>
      </c>
      <c r="C27" s="38">
        <v>170</v>
      </c>
      <c r="D27" s="99">
        <v>467232.9</v>
      </c>
      <c r="E27" s="39">
        <v>467232.9</v>
      </c>
      <c r="F27" s="40">
        <f t="shared" ref="F27:F29" si="0">E27/D27</f>
        <v>1</v>
      </c>
      <c r="G27" s="5"/>
      <c r="H27" s="5"/>
    </row>
    <row r="28" spans="1:8" ht="36.75" customHeight="1" thickBot="1">
      <c r="A28" s="37" t="s">
        <v>123</v>
      </c>
      <c r="B28" s="38">
        <v>43</v>
      </c>
      <c r="C28" s="38">
        <v>39</v>
      </c>
      <c r="D28" s="99">
        <v>124099.43</v>
      </c>
      <c r="E28" s="39">
        <v>124099.43</v>
      </c>
      <c r="F28" s="40">
        <f t="shared" si="0"/>
        <v>1</v>
      </c>
      <c r="G28" s="5"/>
      <c r="H28" s="5"/>
    </row>
    <row r="29" spans="1:8" ht="36.75" customHeight="1" thickBot="1">
      <c r="A29" s="37" t="s">
        <v>24</v>
      </c>
      <c r="B29" s="38">
        <f>SUM(B26:B28)</f>
        <v>353</v>
      </c>
      <c r="C29" s="38">
        <f>SUM(C26:C28)</f>
        <v>329</v>
      </c>
      <c r="D29" s="99">
        <f>SUM(D26:D28)</f>
        <v>1360155.44</v>
      </c>
      <c r="E29" s="39">
        <f>SUM(E26:E28)</f>
        <v>1360155.44</v>
      </c>
      <c r="F29" s="40">
        <f t="shared" si="0"/>
        <v>1</v>
      </c>
      <c r="G29" s="5"/>
      <c r="H29" s="5"/>
    </row>
  </sheetData>
  <mergeCells count="8">
    <mergeCell ref="G3:G4"/>
    <mergeCell ref="H3:H4"/>
    <mergeCell ref="B1:F1"/>
    <mergeCell ref="A3:A4"/>
    <mergeCell ref="C3:C4"/>
    <mergeCell ref="D3:D4"/>
    <mergeCell ref="E3:E4"/>
    <mergeCell ref="F3:F4"/>
  </mergeCells>
  <pageMargins left="0.7" right="0.7" top="0.75" bottom="0.75" header="0.3" footer="0.3"/>
  <pageSetup scale="59" orientation="portrait" r:id="rId1"/>
</worksheet>
</file>

<file path=xl/worksheets/sheet7.xml><?xml version="1.0" encoding="utf-8"?>
<worksheet xmlns="http://schemas.openxmlformats.org/spreadsheetml/2006/main" xmlns:r="http://schemas.openxmlformats.org/officeDocument/2006/relationships">
  <dimension ref="A3:I242"/>
  <sheetViews>
    <sheetView topLeftCell="A16" zoomScaleNormal="100" workbookViewId="0">
      <selection activeCell="H241" sqref="H241"/>
    </sheetView>
  </sheetViews>
  <sheetFormatPr defaultRowHeight="12.75"/>
  <cols>
    <col min="1" max="1" width="5.140625" style="218" customWidth="1"/>
    <col min="2" max="2" width="9.140625" style="218" hidden="1" customWidth="1"/>
    <col min="3" max="3" width="9.140625" style="218"/>
    <col min="4" max="4" width="56.140625" style="218" customWidth="1"/>
    <col min="5" max="5" width="14.85546875" style="221" customWidth="1"/>
    <col min="6" max="6" width="16.5703125" style="221" customWidth="1"/>
    <col min="7" max="7" width="15.28515625" style="218" customWidth="1"/>
    <col min="8" max="8" width="9.140625" style="218"/>
    <col min="9" max="9" width="13.85546875" style="218" customWidth="1"/>
    <col min="10" max="256" width="9.140625" style="218"/>
    <col min="257" max="257" width="5.140625" style="218" customWidth="1"/>
    <col min="258" max="258" width="0" style="218" hidden="1" customWidth="1"/>
    <col min="259" max="259" width="9.140625" style="218"/>
    <col min="260" max="260" width="56.140625" style="218" customWidth="1"/>
    <col min="261" max="261" width="14.85546875" style="218" customWidth="1"/>
    <col min="262" max="262" width="16.5703125" style="218" customWidth="1"/>
    <col min="263" max="263" width="15.28515625" style="218" customWidth="1"/>
    <col min="264" max="264" width="9.140625" style="218"/>
    <col min="265" max="265" width="13.85546875" style="218" customWidth="1"/>
    <col min="266" max="512" width="9.140625" style="218"/>
    <col min="513" max="513" width="5.140625" style="218" customWidth="1"/>
    <col min="514" max="514" width="0" style="218" hidden="1" customWidth="1"/>
    <col min="515" max="515" width="9.140625" style="218"/>
    <col min="516" max="516" width="56.140625" style="218" customWidth="1"/>
    <col min="517" max="517" width="14.85546875" style="218" customWidth="1"/>
    <col min="518" max="518" width="16.5703125" style="218" customWidth="1"/>
    <col min="519" max="519" width="15.28515625" style="218" customWidth="1"/>
    <col min="520" max="520" width="9.140625" style="218"/>
    <col min="521" max="521" width="13.85546875" style="218" customWidth="1"/>
    <col min="522" max="768" width="9.140625" style="218"/>
    <col min="769" max="769" width="5.140625" style="218" customWidth="1"/>
    <col min="770" max="770" width="0" style="218" hidden="1" customWidth="1"/>
    <col min="771" max="771" width="9.140625" style="218"/>
    <col min="772" max="772" width="56.140625" style="218" customWidth="1"/>
    <col min="773" max="773" width="14.85546875" style="218" customWidth="1"/>
    <col min="774" max="774" width="16.5703125" style="218" customWidth="1"/>
    <col min="775" max="775" width="15.28515625" style="218" customWidth="1"/>
    <col min="776" max="776" width="9.140625" style="218"/>
    <col min="777" max="777" width="13.85546875" style="218" customWidth="1"/>
    <col min="778" max="1024" width="9.140625" style="218"/>
    <col min="1025" max="1025" width="5.140625" style="218" customWidth="1"/>
    <col min="1026" max="1026" width="0" style="218" hidden="1" customWidth="1"/>
    <col min="1027" max="1027" width="9.140625" style="218"/>
    <col min="1028" max="1028" width="56.140625" style="218" customWidth="1"/>
    <col min="1029" max="1029" width="14.85546875" style="218" customWidth="1"/>
    <col min="1030" max="1030" width="16.5703125" style="218" customWidth="1"/>
    <col min="1031" max="1031" width="15.28515625" style="218" customWidth="1"/>
    <col min="1032" max="1032" width="9.140625" style="218"/>
    <col min="1033" max="1033" width="13.85546875" style="218" customWidth="1"/>
    <col min="1034" max="1280" width="9.140625" style="218"/>
    <col min="1281" max="1281" width="5.140625" style="218" customWidth="1"/>
    <col min="1282" max="1282" width="0" style="218" hidden="1" customWidth="1"/>
    <col min="1283" max="1283" width="9.140625" style="218"/>
    <col min="1284" max="1284" width="56.140625" style="218" customWidth="1"/>
    <col min="1285" max="1285" width="14.85546875" style="218" customWidth="1"/>
    <col min="1286" max="1286" width="16.5703125" style="218" customWidth="1"/>
    <col min="1287" max="1287" width="15.28515625" style="218" customWidth="1"/>
    <col min="1288" max="1288" width="9.140625" style="218"/>
    <col min="1289" max="1289" width="13.85546875" style="218" customWidth="1"/>
    <col min="1290" max="1536" width="9.140625" style="218"/>
    <col min="1537" max="1537" width="5.140625" style="218" customWidth="1"/>
    <col min="1538" max="1538" width="0" style="218" hidden="1" customWidth="1"/>
    <col min="1539" max="1539" width="9.140625" style="218"/>
    <col min="1540" max="1540" width="56.140625" style="218" customWidth="1"/>
    <col min="1541" max="1541" width="14.85546875" style="218" customWidth="1"/>
    <col min="1542" max="1542" width="16.5703125" style="218" customWidth="1"/>
    <col min="1543" max="1543" width="15.28515625" style="218" customWidth="1"/>
    <col min="1544" max="1544" width="9.140625" style="218"/>
    <col min="1545" max="1545" width="13.85546875" style="218" customWidth="1"/>
    <col min="1546" max="1792" width="9.140625" style="218"/>
    <col min="1793" max="1793" width="5.140625" style="218" customWidth="1"/>
    <col min="1794" max="1794" width="0" style="218" hidden="1" customWidth="1"/>
    <col min="1795" max="1795" width="9.140625" style="218"/>
    <col min="1796" max="1796" width="56.140625" style="218" customWidth="1"/>
    <col min="1797" max="1797" width="14.85546875" style="218" customWidth="1"/>
    <col min="1798" max="1798" width="16.5703125" style="218" customWidth="1"/>
    <col min="1799" max="1799" width="15.28515625" style="218" customWidth="1"/>
    <col min="1800" max="1800" width="9.140625" style="218"/>
    <col min="1801" max="1801" width="13.85546875" style="218" customWidth="1"/>
    <col min="1802" max="2048" width="9.140625" style="218"/>
    <col min="2049" max="2049" width="5.140625" style="218" customWidth="1"/>
    <col min="2050" max="2050" width="0" style="218" hidden="1" customWidth="1"/>
    <col min="2051" max="2051" width="9.140625" style="218"/>
    <col min="2052" max="2052" width="56.140625" style="218" customWidth="1"/>
    <col min="2053" max="2053" width="14.85546875" style="218" customWidth="1"/>
    <col min="2054" max="2054" width="16.5703125" style="218" customWidth="1"/>
    <col min="2055" max="2055" width="15.28515625" style="218" customWidth="1"/>
    <col min="2056" max="2056" width="9.140625" style="218"/>
    <col min="2057" max="2057" width="13.85546875" style="218" customWidth="1"/>
    <col min="2058" max="2304" width="9.140625" style="218"/>
    <col min="2305" max="2305" width="5.140625" style="218" customWidth="1"/>
    <col min="2306" max="2306" width="0" style="218" hidden="1" customWidth="1"/>
    <col min="2307" max="2307" width="9.140625" style="218"/>
    <col min="2308" max="2308" width="56.140625" style="218" customWidth="1"/>
    <col min="2309" max="2309" width="14.85546875" style="218" customWidth="1"/>
    <col min="2310" max="2310" width="16.5703125" style="218" customWidth="1"/>
    <col min="2311" max="2311" width="15.28515625" style="218" customWidth="1"/>
    <col min="2312" max="2312" width="9.140625" style="218"/>
    <col min="2313" max="2313" width="13.85546875" style="218" customWidth="1"/>
    <col min="2314" max="2560" width="9.140625" style="218"/>
    <col min="2561" max="2561" width="5.140625" style="218" customWidth="1"/>
    <col min="2562" max="2562" width="0" style="218" hidden="1" customWidth="1"/>
    <col min="2563" max="2563" width="9.140625" style="218"/>
    <col min="2564" max="2564" width="56.140625" style="218" customWidth="1"/>
    <col min="2565" max="2565" width="14.85546875" style="218" customWidth="1"/>
    <col min="2566" max="2566" width="16.5703125" style="218" customWidth="1"/>
    <col min="2567" max="2567" width="15.28515625" style="218" customWidth="1"/>
    <col min="2568" max="2568" width="9.140625" style="218"/>
    <col min="2569" max="2569" width="13.85546875" style="218" customWidth="1"/>
    <col min="2570" max="2816" width="9.140625" style="218"/>
    <col min="2817" max="2817" width="5.140625" style="218" customWidth="1"/>
    <col min="2818" max="2818" width="0" style="218" hidden="1" customWidth="1"/>
    <col min="2819" max="2819" width="9.140625" style="218"/>
    <col min="2820" max="2820" width="56.140625" style="218" customWidth="1"/>
    <col min="2821" max="2821" width="14.85546875" style="218" customWidth="1"/>
    <col min="2822" max="2822" width="16.5703125" style="218" customWidth="1"/>
    <col min="2823" max="2823" width="15.28515625" style="218" customWidth="1"/>
    <col min="2824" max="2824" width="9.140625" style="218"/>
    <col min="2825" max="2825" width="13.85546875" style="218" customWidth="1"/>
    <col min="2826" max="3072" width="9.140625" style="218"/>
    <col min="3073" max="3073" width="5.140625" style="218" customWidth="1"/>
    <col min="3074" max="3074" width="0" style="218" hidden="1" customWidth="1"/>
    <col min="3075" max="3075" width="9.140625" style="218"/>
    <col min="3076" max="3076" width="56.140625" style="218" customWidth="1"/>
    <col min="3077" max="3077" width="14.85546875" style="218" customWidth="1"/>
    <col min="3078" max="3078" width="16.5703125" style="218" customWidth="1"/>
    <col min="3079" max="3079" width="15.28515625" style="218" customWidth="1"/>
    <col min="3080" max="3080" width="9.140625" style="218"/>
    <col min="3081" max="3081" width="13.85546875" style="218" customWidth="1"/>
    <col min="3082" max="3328" width="9.140625" style="218"/>
    <col min="3329" max="3329" width="5.140625" style="218" customWidth="1"/>
    <col min="3330" max="3330" width="0" style="218" hidden="1" customWidth="1"/>
    <col min="3331" max="3331" width="9.140625" style="218"/>
    <col min="3332" max="3332" width="56.140625" style="218" customWidth="1"/>
    <col min="3333" max="3333" width="14.85546875" style="218" customWidth="1"/>
    <col min="3334" max="3334" width="16.5703125" style="218" customWidth="1"/>
    <col min="3335" max="3335" width="15.28515625" style="218" customWidth="1"/>
    <col min="3336" max="3336" width="9.140625" style="218"/>
    <col min="3337" max="3337" width="13.85546875" style="218" customWidth="1"/>
    <col min="3338" max="3584" width="9.140625" style="218"/>
    <col min="3585" max="3585" width="5.140625" style="218" customWidth="1"/>
    <col min="3586" max="3586" width="0" style="218" hidden="1" customWidth="1"/>
    <col min="3587" max="3587" width="9.140625" style="218"/>
    <col min="3588" max="3588" width="56.140625" style="218" customWidth="1"/>
    <col min="3589" max="3589" width="14.85546875" style="218" customWidth="1"/>
    <col min="3590" max="3590" width="16.5703125" style="218" customWidth="1"/>
    <col min="3591" max="3591" width="15.28515625" style="218" customWidth="1"/>
    <col min="3592" max="3592" width="9.140625" style="218"/>
    <col min="3593" max="3593" width="13.85546875" style="218" customWidth="1"/>
    <col min="3594" max="3840" width="9.140625" style="218"/>
    <col min="3841" max="3841" width="5.140625" style="218" customWidth="1"/>
    <col min="3842" max="3842" width="0" style="218" hidden="1" customWidth="1"/>
    <col min="3843" max="3843" width="9.140625" style="218"/>
    <col min="3844" max="3844" width="56.140625" style="218" customWidth="1"/>
    <col min="3845" max="3845" width="14.85546875" style="218" customWidth="1"/>
    <col min="3846" max="3846" width="16.5703125" style="218" customWidth="1"/>
    <col min="3847" max="3847" width="15.28515625" style="218" customWidth="1"/>
    <col min="3848" max="3848" width="9.140625" style="218"/>
    <col min="3849" max="3849" width="13.85546875" style="218" customWidth="1"/>
    <col min="3850" max="4096" width="9.140625" style="218"/>
    <col min="4097" max="4097" width="5.140625" style="218" customWidth="1"/>
    <col min="4098" max="4098" width="0" style="218" hidden="1" customWidth="1"/>
    <col min="4099" max="4099" width="9.140625" style="218"/>
    <col min="4100" max="4100" width="56.140625" style="218" customWidth="1"/>
    <col min="4101" max="4101" width="14.85546875" style="218" customWidth="1"/>
    <col min="4102" max="4102" width="16.5703125" style="218" customWidth="1"/>
    <col min="4103" max="4103" width="15.28515625" style="218" customWidth="1"/>
    <col min="4104" max="4104" width="9.140625" style="218"/>
    <col min="4105" max="4105" width="13.85546875" style="218" customWidth="1"/>
    <col min="4106" max="4352" width="9.140625" style="218"/>
    <col min="4353" max="4353" width="5.140625" style="218" customWidth="1"/>
    <col min="4354" max="4354" width="0" style="218" hidden="1" customWidth="1"/>
    <col min="4355" max="4355" width="9.140625" style="218"/>
    <col min="4356" max="4356" width="56.140625" style="218" customWidth="1"/>
    <col min="4357" max="4357" width="14.85546875" style="218" customWidth="1"/>
    <col min="4358" max="4358" width="16.5703125" style="218" customWidth="1"/>
    <col min="4359" max="4359" width="15.28515625" style="218" customWidth="1"/>
    <col min="4360" max="4360" width="9.140625" style="218"/>
    <col min="4361" max="4361" width="13.85546875" style="218" customWidth="1"/>
    <col min="4362" max="4608" width="9.140625" style="218"/>
    <col min="4609" max="4609" width="5.140625" style="218" customWidth="1"/>
    <col min="4610" max="4610" width="0" style="218" hidden="1" customWidth="1"/>
    <col min="4611" max="4611" width="9.140625" style="218"/>
    <col min="4612" max="4612" width="56.140625" style="218" customWidth="1"/>
    <col min="4613" max="4613" width="14.85546875" style="218" customWidth="1"/>
    <col min="4614" max="4614" width="16.5703125" style="218" customWidth="1"/>
    <col min="4615" max="4615" width="15.28515625" style="218" customWidth="1"/>
    <col min="4616" max="4616" width="9.140625" style="218"/>
    <col min="4617" max="4617" width="13.85546875" style="218" customWidth="1"/>
    <col min="4618" max="4864" width="9.140625" style="218"/>
    <col min="4865" max="4865" width="5.140625" style="218" customWidth="1"/>
    <col min="4866" max="4866" width="0" style="218" hidden="1" customWidth="1"/>
    <col min="4867" max="4867" width="9.140625" style="218"/>
    <col min="4868" max="4868" width="56.140625" style="218" customWidth="1"/>
    <col min="4869" max="4869" width="14.85546875" style="218" customWidth="1"/>
    <col min="4870" max="4870" width="16.5703125" style="218" customWidth="1"/>
    <col min="4871" max="4871" width="15.28515625" style="218" customWidth="1"/>
    <col min="4872" max="4872" width="9.140625" style="218"/>
    <col min="4873" max="4873" width="13.85546875" style="218" customWidth="1"/>
    <col min="4874" max="5120" width="9.140625" style="218"/>
    <col min="5121" max="5121" width="5.140625" style="218" customWidth="1"/>
    <col min="5122" max="5122" width="0" style="218" hidden="1" customWidth="1"/>
    <col min="5123" max="5123" width="9.140625" style="218"/>
    <col min="5124" max="5124" width="56.140625" style="218" customWidth="1"/>
    <col min="5125" max="5125" width="14.85546875" style="218" customWidth="1"/>
    <col min="5126" max="5126" width="16.5703125" style="218" customWidth="1"/>
    <col min="5127" max="5127" width="15.28515625" style="218" customWidth="1"/>
    <col min="5128" max="5128" width="9.140625" style="218"/>
    <col min="5129" max="5129" width="13.85546875" style="218" customWidth="1"/>
    <col min="5130" max="5376" width="9.140625" style="218"/>
    <col min="5377" max="5377" width="5.140625" style="218" customWidth="1"/>
    <col min="5378" max="5378" width="0" style="218" hidden="1" customWidth="1"/>
    <col min="5379" max="5379" width="9.140625" style="218"/>
    <col min="5380" max="5380" width="56.140625" style="218" customWidth="1"/>
    <col min="5381" max="5381" width="14.85546875" style="218" customWidth="1"/>
    <col min="5382" max="5382" width="16.5703125" style="218" customWidth="1"/>
    <col min="5383" max="5383" width="15.28515625" style="218" customWidth="1"/>
    <col min="5384" max="5384" width="9.140625" style="218"/>
    <col min="5385" max="5385" width="13.85546875" style="218" customWidth="1"/>
    <col min="5386" max="5632" width="9.140625" style="218"/>
    <col min="5633" max="5633" width="5.140625" style="218" customWidth="1"/>
    <col min="5634" max="5634" width="0" style="218" hidden="1" customWidth="1"/>
    <col min="5635" max="5635" width="9.140625" style="218"/>
    <col min="5636" max="5636" width="56.140625" style="218" customWidth="1"/>
    <col min="5637" max="5637" width="14.85546875" style="218" customWidth="1"/>
    <col min="5638" max="5638" width="16.5703125" style="218" customWidth="1"/>
    <col min="5639" max="5639" width="15.28515625" style="218" customWidth="1"/>
    <col min="5640" max="5640" width="9.140625" style="218"/>
    <col min="5641" max="5641" width="13.85546875" style="218" customWidth="1"/>
    <col min="5642" max="5888" width="9.140625" style="218"/>
    <col min="5889" max="5889" width="5.140625" style="218" customWidth="1"/>
    <col min="5890" max="5890" width="0" style="218" hidden="1" customWidth="1"/>
    <col min="5891" max="5891" width="9.140625" style="218"/>
    <col min="5892" max="5892" width="56.140625" style="218" customWidth="1"/>
    <col min="5893" max="5893" width="14.85546875" style="218" customWidth="1"/>
    <col min="5894" max="5894" width="16.5703125" style="218" customWidth="1"/>
    <col min="5895" max="5895" width="15.28515625" style="218" customWidth="1"/>
    <col min="5896" max="5896" width="9.140625" style="218"/>
    <col min="5897" max="5897" width="13.85546875" style="218" customWidth="1"/>
    <col min="5898" max="6144" width="9.140625" style="218"/>
    <col min="6145" max="6145" width="5.140625" style="218" customWidth="1"/>
    <col min="6146" max="6146" width="0" style="218" hidden="1" customWidth="1"/>
    <col min="6147" max="6147" width="9.140625" style="218"/>
    <col min="6148" max="6148" width="56.140625" style="218" customWidth="1"/>
    <col min="6149" max="6149" width="14.85546875" style="218" customWidth="1"/>
    <col min="6150" max="6150" width="16.5703125" style="218" customWidth="1"/>
    <col min="6151" max="6151" width="15.28515625" style="218" customWidth="1"/>
    <col min="6152" max="6152" width="9.140625" style="218"/>
    <col min="6153" max="6153" width="13.85546875" style="218" customWidth="1"/>
    <col min="6154" max="6400" width="9.140625" style="218"/>
    <col min="6401" max="6401" width="5.140625" style="218" customWidth="1"/>
    <col min="6402" max="6402" width="0" style="218" hidden="1" customWidth="1"/>
    <col min="6403" max="6403" width="9.140625" style="218"/>
    <col min="6404" max="6404" width="56.140625" style="218" customWidth="1"/>
    <col min="6405" max="6405" width="14.85546875" style="218" customWidth="1"/>
    <col min="6406" max="6406" width="16.5703125" style="218" customWidth="1"/>
    <col min="6407" max="6407" width="15.28515625" style="218" customWidth="1"/>
    <col min="6408" max="6408" width="9.140625" style="218"/>
    <col min="6409" max="6409" width="13.85546875" style="218" customWidth="1"/>
    <col min="6410" max="6656" width="9.140625" style="218"/>
    <col min="6657" max="6657" width="5.140625" style="218" customWidth="1"/>
    <col min="6658" max="6658" width="0" style="218" hidden="1" customWidth="1"/>
    <col min="6659" max="6659" width="9.140625" style="218"/>
    <col min="6660" max="6660" width="56.140625" style="218" customWidth="1"/>
    <col min="6661" max="6661" width="14.85546875" style="218" customWidth="1"/>
    <col min="6662" max="6662" width="16.5703125" style="218" customWidth="1"/>
    <col min="6663" max="6663" width="15.28515625" style="218" customWidth="1"/>
    <col min="6664" max="6664" width="9.140625" style="218"/>
    <col min="6665" max="6665" width="13.85546875" style="218" customWidth="1"/>
    <col min="6666" max="6912" width="9.140625" style="218"/>
    <col min="6913" max="6913" width="5.140625" style="218" customWidth="1"/>
    <col min="6914" max="6914" width="0" style="218" hidden="1" customWidth="1"/>
    <col min="6915" max="6915" width="9.140625" style="218"/>
    <col min="6916" max="6916" width="56.140625" style="218" customWidth="1"/>
    <col min="6917" max="6917" width="14.85546875" style="218" customWidth="1"/>
    <col min="6918" max="6918" width="16.5703125" style="218" customWidth="1"/>
    <col min="6919" max="6919" width="15.28515625" style="218" customWidth="1"/>
    <col min="6920" max="6920" width="9.140625" style="218"/>
    <col min="6921" max="6921" width="13.85546875" style="218" customWidth="1"/>
    <col min="6922" max="7168" width="9.140625" style="218"/>
    <col min="7169" max="7169" width="5.140625" style="218" customWidth="1"/>
    <col min="7170" max="7170" width="0" style="218" hidden="1" customWidth="1"/>
    <col min="7171" max="7171" width="9.140625" style="218"/>
    <col min="7172" max="7172" width="56.140625" style="218" customWidth="1"/>
    <col min="7173" max="7173" width="14.85546875" style="218" customWidth="1"/>
    <col min="7174" max="7174" width="16.5703125" style="218" customWidth="1"/>
    <col min="7175" max="7175" width="15.28515625" style="218" customWidth="1"/>
    <col min="7176" max="7176" width="9.140625" style="218"/>
    <col min="7177" max="7177" width="13.85546875" style="218" customWidth="1"/>
    <col min="7178" max="7424" width="9.140625" style="218"/>
    <col min="7425" max="7425" width="5.140625" style="218" customWidth="1"/>
    <col min="7426" max="7426" width="0" style="218" hidden="1" customWidth="1"/>
    <col min="7427" max="7427" width="9.140625" style="218"/>
    <col min="7428" max="7428" width="56.140625" style="218" customWidth="1"/>
    <col min="7429" max="7429" width="14.85546875" style="218" customWidth="1"/>
    <col min="7430" max="7430" width="16.5703125" style="218" customWidth="1"/>
    <col min="7431" max="7431" width="15.28515625" style="218" customWidth="1"/>
    <col min="7432" max="7432" width="9.140625" style="218"/>
    <col min="7433" max="7433" width="13.85546875" style="218" customWidth="1"/>
    <col min="7434" max="7680" width="9.140625" style="218"/>
    <col min="7681" max="7681" width="5.140625" style="218" customWidth="1"/>
    <col min="7682" max="7682" width="0" style="218" hidden="1" customWidth="1"/>
    <col min="7683" max="7683" width="9.140625" style="218"/>
    <col min="7684" max="7684" width="56.140625" style="218" customWidth="1"/>
    <col min="7685" max="7685" width="14.85546875" style="218" customWidth="1"/>
    <col min="7686" max="7686" width="16.5703125" style="218" customWidth="1"/>
    <col min="7687" max="7687" width="15.28515625" style="218" customWidth="1"/>
    <col min="7688" max="7688" width="9.140625" style="218"/>
    <col min="7689" max="7689" width="13.85546875" style="218" customWidth="1"/>
    <col min="7690" max="7936" width="9.140625" style="218"/>
    <col min="7937" max="7937" width="5.140625" style="218" customWidth="1"/>
    <col min="7938" max="7938" width="0" style="218" hidden="1" customWidth="1"/>
    <col min="7939" max="7939" width="9.140625" style="218"/>
    <col min="7940" max="7940" width="56.140625" style="218" customWidth="1"/>
    <col min="7941" max="7941" width="14.85546875" style="218" customWidth="1"/>
    <col min="7942" max="7942" width="16.5703125" style="218" customWidth="1"/>
    <col min="7943" max="7943" width="15.28515625" style="218" customWidth="1"/>
    <col min="7944" max="7944" width="9.140625" style="218"/>
    <col min="7945" max="7945" width="13.85546875" style="218" customWidth="1"/>
    <col min="7946" max="8192" width="9.140625" style="218"/>
    <col min="8193" max="8193" width="5.140625" style="218" customWidth="1"/>
    <col min="8194" max="8194" width="0" style="218" hidden="1" customWidth="1"/>
    <col min="8195" max="8195" width="9.140625" style="218"/>
    <col min="8196" max="8196" width="56.140625" style="218" customWidth="1"/>
    <col min="8197" max="8197" width="14.85546875" style="218" customWidth="1"/>
    <col min="8198" max="8198" width="16.5703125" style="218" customWidth="1"/>
    <col min="8199" max="8199" width="15.28515625" style="218" customWidth="1"/>
    <col min="8200" max="8200" width="9.140625" style="218"/>
    <col min="8201" max="8201" width="13.85546875" style="218" customWidth="1"/>
    <col min="8202" max="8448" width="9.140625" style="218"/>
    <col min="8449" max="8449" width="5.140625" style="218" customWidth="1"/>
    <col min="8450" max="8450" width="0" style="218" hidden="1" customWidth="1"/>
    <col min="8451" max="8451" width="9.140625" style="218"/>
    <col min="8452" max="8452" width="56.140625" style="218" customWidth="1"/>
    <col min="8453" max="8453" width="14.85546875" style="218" customWidth="1"/>
    <col min="8454" max="8454" width="16.5703125" style="218" customWidth="1"/>
    <col min="8455" max="8455" width="15.28515625" style="218" customWidth="1"/>
    <col min="8456" max="8456" width="9.140625" style="218"/>
    <col min="8457" max="8457" width="13.85546875" style="218" customWidth="1"/>
    <col min="8458" max="8704" width="9.140625" style="218"/>
    <col min="8705" max="8705" width="5.140625" style="218" customWidth="1"/>
    <col min="8706" max="8706" width="0" style="218" hidden="1" customWidth="1"/>
    <col min="8707" max="8707" width="9.140625" style="218"/>
    <col min="8708" max="8708" width="56.140625" style="218" customWidth="1"/>
    <col min="8709" max="8709" width="14.85546875" style="218" customWidth="1"/>
    <col min="8710" max="8710" width="16.5703125" style="218" customWidth="1"/>
    <col min="8711" max="8711" width="15.28515625" style="218" customWidth="1"/>
    <col min="8712" max="8712" width="9.140625" style="218"/>
    <col min="8713" max="8713" width="13.85546875" style="218" customWidth="1"/>
    <col min="8714" max="8960" width="9.140625" style="218"/>
    <col min="8961" max="8961" width="5.140625" style="218" customWidth="1"/>
    <col min="8962" max="8962" width="0" style="218" hidden="1" customWidth="1"/>
    <col min="8963" max="8963" width="9.140625" style="218"/>
    <col min="8964" max="8964" width="56.140625" style="218" customWidth="1"/>
    <col min="8965" max="8965" width="14.85546875" style="218" customWidth="1"/>
    <col min="8966" max="8966" width="16.5703125" style="218" customWidth="1"/>
    <col min="8967" max="8967" width="15.28515625" style="218" customWidth="1"/>
    <col min="8968" max="8968" width="9.140625" style="218"/>
    <col min="8969" max="8969" width="13.85546875" style="218" customWidth="1"/>
    <col min="8970" max="9216" width="9.140625" style="218"/>
    <col min="9217" max="9217" width="5.140625" style="218" customWidth="1"/>
    <col min="9218" max="9218" width="0" style="218" hidden="1" customWidth="1"/>
    <col min="9219" max="9219" width="9.140625" style="218"/>
    <col min="9220" max="9220" width="56.140625" style="218" customWidth="1"/>
    <col min="9221" max="9221" width="14.85546875" style="218" customWidth="1"/>
    <col min="9222" max="9222" width="16.5703125" style="218" customWidth="1"/>
    <col min="9223" max="9223" width="15.28515625" style="218" customWidth="1"/>
    <col min="9224" max="9224" width="9.140625" style="218"/>
    <col min="9225" max="9225" width="13.85546875" style="218" customWidth="1"/>
    <col min="9226" max="9472" width="9.140625" style="218"/>
    <col min="9473" max="9473" width="5.140625" style="218" customWidth="1"/>
    <col min="9474" max="9474" width="0" style="218" hidden="1" customWidth="1"/>
    <col min="9475" max="9475" width="9.140625" style="218"/>
    <col min="9476" max="9476" width="56.140625" style="218" customWidth="1"/>
    <col min="9477" max="9477" width="14.85546875" style="218" customWidth="1"/>
    <col min="9478" max="9478" width="16.5703125" style="218" customWidth="1"/>
    <col min="9479" max="9479" width="15.28515625" style="218" customWidth="1"/>
    <col min="9480" max="9480" width="9.140625" style="218"/>
    <col min="9481" max="9481" width="13.85546875" style="218" customWidth="1"/>
    <col min="9482" max="9728" width="9.140625" style="218"/>
    <col min="9729" max="9729" width="5.140625" style="218" customWidth="1"/>
    <col min="9730" max="9730" width="0" style="218" hidden="1" customWidth="1"/>
    <col min="9731" max="9731" width="9.140625" style="218"/>
    <col min="9732" max="9732" width="56.140625" style="218" customWidth="1"/>
    <col min="9733" max="9733" width="14.85546875" style="218" customWidth="1"/>
    <col min="9734" max="9734" width="16.5703125" style="218" customWidth="1"/>
    <col min="9735" max="9735" width="15.28515625" style="218" customWidth="1"/>
    <col min="9736" max="9736" width="9.140625" style="218"/>
    <col min="9737" max="9737" width="13.85546875" style="218" customWidth="1"/>
    <col min="9738" max="9984" width="9.140625" style="218"/>
    <col min="9985" max="9985" width="5.140625" style="218" customWidth="1"/>
    <col min="9986" max="9986" width="0" style="218" hidden="1" customWidth="1"/>
    <col min="9987" max="9987" width="9.140625" style="218"/>
    <col min="9988" max="9988" width="56.140625" style="218" customWidth="1"/>
    <col min="9989" max="9989" width="14.85546875" style="218" customWidth="1"/>
    <col min="9990" max="9990" width="16.5703125" style="218" customWidth="1"/>
    <col min="9991" max="9991" width="15.28515625" style="218" customWidth="1"/>
    <col min="9992" max="9992" width="9.140625" style="218"/>
    <col min="9993" max="9993" width="13.85546875" style="218" customWidth="1"/>
    <col min="9994" max="10240" width="9.140625" style="218"/>
    <col min="10241" max="10241" width="5.140625" style="218" customWidth="1"/>
    <col min="10242" max="10242" width="0" style="218" hidden="1" customWidth="1"/>
    <col min="10243" max="10243" width="9.140625" style="218"/>
    <col min="10244" max="10244" width="56.140625" style="218" customWidth="1"/>
    <col min="10245" max="10245" width="14.85546875" style="218" customWidth="1"/>
    <col min="10246" max="10246" width="16.5703125" style="218" customWidth="1"/>
    <col min="10247" max="10247" width="15.28515625" style="218" customWidth="1"/>
    <col min="10248" max="10248" width="9.140625" style="218"/>
    <col min="10249" max="10249" width="13.85546875" style="218" customWidth="1"/>
    <col min="10250" max="10496" width="9.140625" style="218"/>
    <col min="10497" max="10497" width="5.140625" style="218" customWidth="1"/>
    <col min="10498" max="10498" width="0" style="218" hidden="1" customWidth="1"/>
    <col min="10499" max="10499" width="9.140625" style="218"/>
    <col min="10500" max="10500" width="56.140625" style="218" customWidth="1"/>
    <col min="10501" max="10501" width="14.85546875" style="218" customWidth="1"/>
    <col min="10502" max="10502" width="16.5703125" style="218" customWidth="1"/>
    <col min="10503" max="10503" width="15.28515625" style="218" customWidth="1"/>
    <col min="10504" max="10504" width="9.140625" style="218"/>
    <col min="10505" max="10505" width="13.85546875" style="218" customWidth="1"/>
    <col min="10506" max="10752" width="9.140625" style="218"/>
    <col min="10753" max="10753" width="5.140625" style="218" customWidth="1"/>
    <col min="10754" max="10754" width="0" style="218" hidden="1" customWidth="1"/>
    <col min="10755" max="10755" width="9.140625" style="218"/>
    <col min="10756" max="10756" width="56.140625" style="218" customWidth="1"/>
    <col min="10757" max="10757" width="14.85546875" style="218" customWidth="1"/>
    <col min="10758" max="10758" width="16.5703125" style="218" customWidth="1"/>
    <col min="10759" max="10759" width="15.28515625" style="218" customWidth="1"/>
    <col min="10760" max="10760" width="9.140625" style="218"/>
    <col min="10761" max="10761" width="13.85546875" style="218" customWidth="1"/>
    <col min="10762" max="11008" width="9.140625" style="218"/>
    <col min="11009" max="11009" width="5.140625" style="218" customWidth="1"/>
    <col min="11010" max="11010" width="0" style="218" hidden="1" customWidth="1"/>
    <col min="11011" max="11011" width="9.140625" style="218"/>
    <col min="11012" max="11012" width="56.140625" style="218" customWidth="1"/>
    <col min="11013" max="11013" width="14.85546875" style="218" customWidth="1"/>
    <col min="11014" max="11014" width="16.5703125" style="218" customWidth="1"/>
    <col min="11015" max="11015" width="15.28515625" style="218" customWidth="1"/>
    <col min="11016" max="11016" width="9.140625" style="218"/>
    <col min="11017" max="11017" width="13.85546875" style="218" customWidth="1"/>
    <col min="11018" max="11264" width="9.140625" style="218"/>
    <col min="11265" max="11265" width="5.140625" style="218" customWidth="1"/>
    <col min="11266" max="11266" width="0" style="218" hidden="1" customWidth="1"/>
    <col min="11267" max="11267" width="9.140625" style="218"/>
    <col min="11268" max="11268" width="56.140625" style="218" customWidth="1"/>
    <col min="11269" max="11269" width="14.85546875" style="218" customWidth="1"/>
    <col min="11270" max="11270" width="16.5703125" style="218" customWidth="1"/>
    <col min="11271" max="11271" width="15.28515625" style="218" customWidth="1"/>
    <col min="11272" max="11272" width="9.140625" style="218"/>
    <col min="11273" max="11273" width="13.85546875" style="218" customWidth="1"/>
    <col min="11274" max="11520" width="9.140625" style="218"/>
    <col min="11521" max="11521" width="5.140625" style="218" customWidth="1"/>
    <col min="11522" max="11522" width="0" style="218" hidden="1" customWidth="1"/>
    <col min="11523" max="11523" width="9.140625" style="218"/>
    <col min="11524" max="11524" width="56.140625" style="218" customWidth="1"/>
    <col min="11525" max="11525" width="14.85546875" style="218" customWidth="1"/>
    <col min="11526" max="11526" width="16.5703125" style="218" customWidth="1"/>
    <col min="11527" max="11527" width="15.28515625" style="218" customWidth="1"/>
    <col min="11528" max="11528" width="9.140625" style="218"/>
    <col min="11529" max="11529" width="13.85546875" style="218" customWidth="1"/>
    <col min="11530" max="11776" width="9.140625" style="218"/>
    <col min="11777" max="11777" width="5.140625" style="218" customWidth="1"/>
    <col min="11778" max="11778" width="0" style="218" hidden="1" customWidth="1"/>
    <col min="11779" max="11779" width="9.140625" style="218"/>
    <col min="11780" max="11780" width="56.140625" style="218" customWidth="1"/>
    <col min="11781" max="11781" width="14.85546875" style="218" customWidth="1"/>
    <col min="11782" max="11782" width="16.5703125" style="218" customWidth="1"/>
    <col min="11783" max="11783" width="15.28515625" style="218" customWidth="1"/>
    <col min="11784" max="11784" width="9.140625" style="218"/>
    <col min="11785" max="11785" width="13.85546875" style="218" customWidth="1"/>
    <col min="11786" max="12032" width="9.140625" style="218"/>
    <col min="12033" max="12033" width="5.140625" style="218" customWidth="1"/>
    <col min="12034" max="12034" width="0" style="218" hidden="1" customWidth="1"/>
    <col min="12035" max="12035" width="9.140625" style="218"/>
    <col min="12036" max="12036" width="56.140625" style="218" customWidth="1"/>
    <col min="12037" max="12037" width="14.85546875" style="218" customWidth="1"/>
    <col min="12038" max="12038" width="16.5703125" style="218" customWidth="1"/>
    <col min="12039" max="12039" width="15.28515625" style="218" customWidth="1"/>
    <col min="12040" max="12040" width="9.140625" style="218"/>
    <col min="12041" max="12041" width="13.85546875" style="218" customWidth="1"/>
    <col min="12042" max="12288" width="9.140625" style="218"/>
    <col min="12289" max="12289" width="5.140625" style="218" customWidth="1"/>
    <col min="12290" max="12290" width="0" style="218" hidden="1" customWidth="1"/>
    <col min="12291" max="12291" width="9.140625" style="218"/>
    <col min="12292" max="12292" width="56.140625" style="218" customWidth="1"/>
    <col min="12293" max="12293" width="14.85546875" style="218" customWidth="1"/>
    <col min="12294" max="12294" width="16.5703125" style="218" customWidth="1"/>
    <col min="12295" max="12295" width="15.28515625" style="218" customWidth="1"/>
    <col min="12296" max="12296" width="9.140625" style="218"/>
    <col min="12297" max="12297" width="13.85546875" style="218" customWidth="1"/>
    <col min="12298" max="12544" width="9.140625" style="218"/>
    <col min="12545" max="12545" width="5.140625" style="218" customWidth="1"/>
    <col min="12546" max="12546" width="0" style="218" hidden="1" customWidth="1"/>
    <col min="12547" max="12547" width="9.140625" style="218"/>
    <col min="12548" max="12548" width="56.140625" style="218" customWidth="1"/>
    <col min="12549" max="12549" width="14.85546875" style="218" customWidth="1"/>
    <col min="12550" max="12550" width="16.5703125" style="218" customWidth="1"/>
    <col min="12551" max="12551" width="15.28515625" style="218" customWidth="1"/>
    <col min="12552" max="12552" width="9.140625" style="218"/>
    <col min="12553" max="12553" width="13.85546875" style="218" customWidth="1"/>
    <col min="12554" max="12800" width="9.140625" style="218"/>
    <col min="12801" max="12801" width="5.140625" style="218" customWidth="1"/>
    <col min="12802" max="12802" width="0" style="218" hidden="1" customWidth="1"/>
    <col min="12803" max="12803" width="9.140625" style="218"/>
    <col min="12804" max="12804" width="56.140625" style="218" customWidth="1"/>
    <col min="12805" max="12805" width="14.85546875" style="218" customWidth="1"/>
    <col min="12806" max="12806" width="16.5703125" style="218" customWidth="1"/>
    <col min="12807" max="12807" width="15.28515625" style="218" customWidth="1"/>
    <col min="12808" max="12808" width="9.140625" style="218"/>
    <col min="12809" max="12809" width="13.85546875" style="218" customWidth="1"/>
    <col min="12810" max="13056" width="9.140625" style="218"/>
    <col min="13057" max="13057" width="5.140625" style="218" customWidth="1"/>
    <col min="13058" max="13058" width="0" style="218" hidden="1" customWidth="1"/>
    <col min="13059" max="13059" width="9.140625" style="218"/>
    <col min="13060" max="13060" width="56.140625" style="218" customWidth="1"/>
    <col min="13061" max="13061" width="14.85546875" style="218" customWidth="1"/>
    <col min="13062" max="13062" width="16.5703125" style="218" customWidth="1"/>
    <col min="13063" max="13063" width="15.28515625" style="218" customWidth="1"/>
    <col min="13064" max="13064" width="9.140625" style="218"/>
    <col min="13065" max="13065" width="13.85546875" style="218" customWidth="1"/>
    <col min="13066" max="13312" width="9.140625" style="218"/>
    <col min="13313" max="13313" width="5.140625" style="218" customWidth="1"/>
    <col min="13314" max="13314" width="0" style="218" hidden="1" customWidth="1"/>
    <col min="13315" max="13315" width="9.140625" style="218"/>
    <col min="13316" max="13316" width="56.140625" style="218" customWidth="1"/>
    <col min="13317" max="13317" width="14.85546875" style="218" customWidth="1"/>
    <col min="13318" max="13318" width="16.5703125" style="218" customWidth="1"/>
    <col min="13319" max="13319" width="15.28515625" style="218" customWidth="1"/>
    <col min="13320" max="13320" width="9.140625" style="218"/>
    <col min="13321" max="13321" width="13.85546875" style="218" customWidth="1"/>
    <col min="13322" max="13568" width="9.140625" style="218"/>
    <col min="13569" max="13569" width="5.140625" style="218" customWidth="1"/>
    <col min="13570" max="13570" width="0" style="218" hidden="1" customWidth="1"/>
    <col min="13571" max="13571" width="9.140625" style="218"/>
    <col min="13572" max="13572" width="56.140625" style="218" customWidth="1"/>
    <col min="13573" max="13573" width="14.85546875" style="218" customWidth="1"/>
    <col min="13574" max="13574" width="16.5703125" style="218" customWidth="1"/>
    <col min="13575" max="13575" width="15.28515625" style="218" customWidth="1"/>
    <col min="13576" max="13576" width="9.140625" style="218"/>
    <col min="13577" max="13577" width="13.85546875" style="218" customWidth="1"/>
    <col min="13578" max="13824" width="9.140625" style="218"/>
    <col min="13825" max="13825" width="5.140625" style="218" customWidth="1"/>
    <col min="13826" max="13826" width="0" style="218" hidden="1" customWidth="1"/>
    <col min="13827" max="13827" width="9.140625" style="218"/>
    <col min="13828" max="13828" width="56.140625" style="218" customWidth="1"/>
    <col min="13829" max="13829" width="14.85546875" style="218" customWidth="1"/>
    <col min="13830" max="13830" width="16.5703125" style="218" customWidth="1"/>
    <col min="13831" max="13831" width="15.28515625" style="218" customWidth="1"/>
    <col min="13832" max="13832" width="9.140625" style="218"/>
    <col min="13833" max="13833" width="13.85546875" style="218" customWidth="1"/>
    <col min="13834" max="14080" width="9.140625" style="218"/>
    <col min="14081" max="14081" width="5.140625" style="218" customWidth="1"/>
    <col min="14082" max="14082" width="0" style="218" hidden="1" customWidth="1"/>
    <col min="14083" max="14083" width="9.140625" style="218"/>
    <col min="14084" max="14084" width="56.140625" style="218" customWidth="1"/>
    <col min="14085" max="14085" width="14.85546875" style="218" customWidth="1"/>
    <col min="14086" max="14086" width="16.5703125" style="218" customWidth="1"/>
    <col min="14087" max="14087" width="15.28515625" style="218" customWidth="1"/>
    <col min="14088" max="14088" width="9.140625" style="218"/>
    <col min="14089" max="14089" width="13.85546875" style="218" customWidth="1"/>
    <col min="14090" max="14336" width="9.140625" style="218"/>
    <col min="14337" max="14337" width="5.140625" style="218" customWidth="1"/>
    <col min="14338" max="14338" width="0" style="218" hidden="1" customWidth="1"/>
    <col min="14339" max="14339" width="9.140625" style="218"/>
    <col min="14340" max="14340" width="56.140625" style="218" customWidth="1"/>
    <col min="14341" max="14341" width="14.85546875" style="218" customWidth="1"/>
    <col min="14342" max="14342" width="16.5703125" style="218" customWidth="1"/>
    <col min="14343" max="14343" width="15.28515625" style="218" customWidth="1"/>
    <col min="14344" max="14344" width="9.140625" style="218"/>
    <col min="14345" max="14345" width="13.85546875" style="218" customWidth="1"/>
    <col min="14346" max="14592" width="9.140625" style="218"/>
    <col min="14593" max="14593" width="5.140625" style="218" customWidth="1"/>
    <col min="14594" max="14594" width="0" style="218" hidden="1" customWidth="1"/>
    <col min="14595" max="14595" width="9.140625" style="218"/>
    <col min="14596" max="14596" width="56.140625" style="218" customWidth="1"/>
    <col min="14597" max="14597" width="14.85546875" style="218" customWidth="1"/>
    <col min="14598" max="14598" width="16.5703125" style="218" customWidth="1"/>
    <col min="14599" max="14599" width="15.28515625" style="218" customWidth="1"/>
    <col min="14600" max="14600" width="9.140625" style="218"/>
    <col min="14601" max="14601" width="13.85546875" style="218" customWidth="1"/>
    <col min="14602" max="14848" width="9.140625" style="218"/>
    <col min="14849" max="14849" width="5.140625" style="218" customWidth="1"/>
    <col min="14850" max="14850" width="0" style="218" hidden="1" customWidth="1"/>
    <col min="14851" max="14851" width="9.140625" style="218"/>
    <col min="14852" max="14852" width="56.140625" style="218" customWidth="1"/>
    <col min="14853" max="14853" width="14.85546875" style="218" customWidth="1"/>
    <col min="14854" max="14854" width="16.5703125" style="218" customWidth="1"/>
    <col min="14855" max="14855" width="15.28515625" style="218" customWidth="1"/>
    <col min="14856" max="14856" width="9.140625" style="218"/>
    <col min="14857" max="14857" width="13.85546875" style="218" customWidth="1"/>
    <col min="14858" max="15104" width="9.140625" style="218"/>
    <col min="15105" max="15105" width="5.140625" style="218" customWidth="1"/>
    <col min="15106" max="15106" width="0" style="218" hidden="1" customWidth="1"/>
    <col min="15107" max="15107" width="9.140625" style="218"/>
    <col min="15108" max="15108" width="56.140625" style="218" customWidth="1"/>
    <col min="15109" max="15109" width="14.85546875" style="218" customWidth="1"/>
    <col min="15110" max="15110" width="16.5703125" style="218" customWidth="1"/>
    <col min="15111" max="15111" width="15.28515625" style="218" customWidth="1"/>
    <col min="15112" max="15112" width="9.140625" style="218"/>
    <col min="15113" max="15113" width="13.85546875" style="218" customWidth="1"/>
    <col min="15114" max="15360" width="9.140625" style="218"/>
    <col min="15361" max="15361" width="5.140625" style="218" customWidth="1"/>
    <col min="15362" max="15362" width="0" style="218" hidden="1" customWidth="1"/>
    <col min="15363" max="15363" width="9.140625" style="218"/>
    <col min="15364" max="15364" width="56.140625" style="218" customWidth="1"/>
    <col min="15365" max="15365" width="14.85546875" style="218" customWidth="1"/>
    <col min="15366" max="15366" width="16.5703125" style="218" customWidth="1"/>
    <col min="15367" max="15367" width="15.28515625" style="218" customWidth="1"/>
    <col min="15368" max="15368" width="9.140625" style="218"/>
    <col min="15369" max="15369" width="13.85546875" style="218" customWidth="1"/>
    <col min="15370" max="15616" width="9.140625" style="218"/>
    <col min="15617" max="15617" width="5.140625" style="218" customWidth="1"/>
    <col min="15618" max="15618" width="0" style="218" hidden="1" customWidth="1"/>
    <col min="15619" max="15619" width="9.140625" style="218"/>
    <col min="15620" max="15620" width="56.140625" style="218" customWidth="1"/>
    <col min="15621" max="15621" width="14.85546875" style="218" customWidth="1"/>
    <col min="15622" max="15622" width="16.5703125" style="218" customWidth="1"/>
    <col min="15623" max="15623" width="15.28515625" style="218" customWidth="1"/>
    <col min="15624" max="15624" width="9.140625" style="218"/>
    <col min="15625" max="15625" width="13.85546875" style="218" customWidth="1"/>
    <col min="15626" max="15872" width="9.140625" style="218"/>
    <col min="15873" max="15873" width="5.140625" style="218" customWidth="1"/>
    <col min="15874" max="15874" width="0" style="218" hidden="1" customWidth="1"/>
    <col min="15875" max="15875" width="9.140625" style="218"/>
    <col min="15876" max="15876" width="56.140625" style="218" customWidth="1"/>
    <col min="15877" max="15877" width="14.85546875" style="218" customWidth="1"/>
    <col min="15878" max="15878" width="16.5703125" style="218" customWidth="1"/>
    <col min="15879" max="15879" width="15.28515625" style="218" customWidth="1"/>
    <col min="15880" max="15880" width="9.140625" style="218"/>
    <col min="15881" max="15881" width="13.85546875" style="218" customWidth="1"/>
    <col min="15882" max="16128" width="9.140625" style="218"/>
    <col min="16129" max="16129" width="5.140625" style="218" customWidth="1"/>
    <col min="16130" max="16130" width="0" style="218" hidden="1" customWidth="1"/>
    <col min="16131" max="16131" width="9.140625" style="218"/>
    <col min="16132" max="16132" width="56.140625" style="218" customWidth="1"/>
    <col min="16133" max="16133" width="14.85546875" style="218" customWidth="1"/>
    <col min="16134" max="16134" width="16.5703125" style="218" customWidth="1"/>
    <col min="16135" max="16135" width="15.28515625" style="218" customWidth="1"/>
    <col min="16136" max="16136" width="9.140625" style="218"/>
    <col min="16137" max="16137" width="13.85546875" style="218" customWidth="1"/>
    <col min="16138" max="16384" width="9.140625" style="218"/>
  </cols>
  <sheetData>
    <row r="3" spans="1:9">
      <c r="C3" s="219" t="s">
        <v>176</v>
      </c>
      <c r="D3" s="219" t="s">
        <v>177</v>
      </c>
      <c r="E3" s="220"/>
    </row>
    <row r="4" spans="1:9">
      <c r="C4" s="219" t="s">
        <v>178</v>
      </c>
      <c r="D4" s="219" t="s">
        <v>179</v>
      </c>
      <c r="E4" s="220"/>
    </row>
    <row r="5" spans="1:9">
      <c r="C5" s="219" t="s">
        <v>180</v>
      </c>
      <c r="D5" s="222" t="s">
        <v>181</v>
      </c>
      <c r="E5" s="223"/>
    </row>
    <row r="9" spans="1:9">
      <c r="A9" s="224" t="s">
        <v>182</v>
      </c>
      <c r="B9" s="225"/>
      <c r="C9" s="225"/>
      <c r="D9" s="225"/>
      <c r="E9" s="225"/>
      <c r="F9" s="225"/>
      <c r="G9" s="225"/>
      <c r="H9" s="225"/>
      <c r="I9" s="225"/>
    </row>
    <row r="10" spans="1:9">
      <c r="A10" s="226" t="s">
        <v>183</v>
      </c>
      <c r="B10" s="227"/>
      <c r="C10" s="226" t="s">
        <v>184</v>
      </c>
      <c r="D10" s="227"/>
      <c r="E10" s="228" t="s">
        <v>185</v>
      </c>
      <c r="F10" s="229"/>
      <c r="G10" s="230" t="s">
        <v>186</v>
      </c>
      <c r="H10" s="226" t="s">
        <v>187</v>
      </c>
      <c r="I10" s="227"/>
    </row>
    <row r="11" spans="1:9">
      <c r="A11" s="231">
        <v>1</v>
      </c>
      <c r="B11" s="227"/>
      <c r="C11" s="231" t="s">
        <v>188</v>
      </c>
      <c r="D11" s="227"/>
      <c r="E11" s="232">
        <v>263186.43</v>
      </c>
      <c r="F11" s="229"/>
      <c r="G11" s="233" t="s">
        <v>189</v>
      </c>
      <c r="H11" s="231" t="s">
        <v>181</v>
      </c>
      <c r="I11" s="227"/>
    </row>
    <row r="12" spans="1:9">
      <c r="A12" s="231">
        <v>2</v>
      </c>
      <c r="B12" s="227"/>
      <c r="C12" s="231" t="s">
        <v>190</v>
      </c>
      <c r="D12" s="227"/>
      <c r="E12" s="232">
        <v>233424.44</v>
      </c>
      <c r="F12" s="229"/>
      <c r="G12" s="233" t="s">
        <v>191</v>
      </c>
      <c r="H12" s="231" t="s">
        <v>181</v>
      </c>
      <c r="I12" s="227"/>
    </row>
    <row r="13" spans="1:9">
      <c r="A13" s="231">
        <v>3</v>
      </c>
      <c r="B13" s="227"/>
      <c r="C13" s="231" t="s">
        <v>192</v>
      </c>
      <c r="D13" s="227"/>
      <c r="E13" s="232">
        <v>272212.24</v>
      </c>
      <c r="F13" s="229"/>
      <c r="G13" s="233" t="s">
        <v>193</v>
      </c>
      <c r="H13" s="231" t="s">
        <v>181</v>
      </c>
      <c r="I13" s="227"/>
    </row>
    <row r="14" spans="1:9">
      <c r="A14" s="226"/>
      <c r="B14" s="227"/>
      <c r="C14" s="226"/>
      <c r="D14" s="227"/>
      <c r="E14" s="234">
        <v>768823.11</v>
      </c>
      <c r="F14" s="229"/>
      <c r="G14" s="230"/>
      <c r="H14" s="226"/>
      <c r="I14" s="227"/>
    </row>
    <row r="15" spans="1:9">
      <c r="A15" s="224" t="s">
        <v>194</v>
      </c>
      <c r="B15" s="225"/>
      <c r="C15" s="225"/>
      <c r="D15" s="225"/>
      <c r="E15" s="225"/>
      <c r="F15" s="225"/>
      <c r="G15" s="225"/>
      <c r="H15" s="225"/>
      <c r="I15" s="225"/>
    </row>
    <row r="16" spans="1:9">
      <c r="A16" s="226" t="s">
        <v>183</v>
      </c>
      <c r="B16" s="227"/>
      <c r="C16" s="226" t="s">
        <v>184</v>
      </c>
      <c r="D16" s="227"/>
      <c r="E16" s="228" t="s">
        <v>185</v>
      </c>
      <c r="F16" s="229"/>
      <c r="G16" s="230" t="s">
        <v>186</v>
      </c>
      <c r="H16" s="226" t="s">
        <v>187</v>
      </c>
      <c r="I16" s="227"/>
    </row>
    <row r="17" spans="1:9" ht="25.5" customHeight="1">
      <c r="A17" s="231">
        <v>1</v>
      </c>
      <c r="B17" s="227"/>
      <c r="C17" s="231" t="s">
        <v>195</v>
      </c>
      <c r="D17" s="227"/>
      <c r="E17" s="232">
        <v>72</v>
      </c>
      <c r="F17" s="229"/>
      <c r="G17" s="233" t="s">
        <v>196</v>
      </c>
      <c r="H17" s="231" t="s">
        <v>197</v>
      </c>
      <c r="I17" s="227"/>
    </row>
    <row r="18" spans="1:9" ht="25.5" customHeight="1">
      <c r="A18" s="231">
        <v>2</v>
      </c>
      <c r="B18" s="227"/>
      <c r="C18" s="231" t="s">
        <v>198</v>
      </c>
      <c r="D18" s="227"/>
      <c r="E18" s="232">
        <v>50</v>
      </c>
      <c r="F18" s="229"/>
      <c r="G18" s="233" t="s">
        <v>196</v>
      </c>
      <c r="H18" s="231" t="s">
        <v>199</v>
      </c>
      <c r="I18" s="227"/>
    </row>
    <row r="19" spans="1:9">
      <c r="A19" s="226"/>
      <c r="B19" s="227"/>
      <c r="C19" s="226"/>
      <c r="D19" s="227"/>
      <c r="E19" s="234">
        <v>122</v>
      </c>
      <c r="F19" s="229"/>
      <c r="G19" s="230"/>
      <c r="H19" s="226"/>
      <c r="I19" s="227"/>
    </row>
    <row r="20" spans="1:9">
      <c r="A20" s="224" t="s">
        <v>200</v>
      </c>
      <c r="B20" s="225"/>
      <c r="C20" s="225"/>
      <c r="D20" s="225"/>
      <c r="E20" s="225"/>
      <c r="F20" s="225"/>
      <c r="G20" s="225"/>
      <c r="H20" s="225"/>
      <c r="I20" s="225"/>
    </row>
    <row r="21" spans="1:9" ht="27" customHeight="1">
      <c r="A21" s="226" t="s">
        <v>183</v>
      </c>
      <c r="B21" s="227"/>
      <c r="C21" s="226" t="s">
        <v>184</v>
      </c>
      <c r="D21" s="227"/>
      <c r="E21" s="228" t="s">
        <v>185</v>
      </c>
      <c r="F21" s="229"/>
      <c r="G21" s="230" t="s">
        <v>186</v>
      </c>
      <c r="H21" s="226" t="s">
        <v>187</v>
      </c>
      <c r="I21" s="227"/>
    </row>
    <row r="22" spans="1:9" ht="25.5" customHeight="1">
      <c r="A22" s="231">
        <v>1</v>
      </c>
      <c r="B22" s="227"/>
      <c r="C22" s="231" t="s">
        <v>201</v>
      </c>
      <c r="D22" s="227"/>
      <c r="E22" s="232">
        <v>3402.28</v>
      </c>
      <c r="F22" s="229"/>
      <c r="G22" s="233" t="s">
        <v>202</v>
      </c>
      <c r="H22" s="231" t="s">
        <v>203</v>
      </c>
      <c r="I22" s="227"/>
    </row>
    <row r="23" spans="1:9" ht="25.5" customHeight="1">
      <c r="A23" s="231">
        <v>2</v>
      </c>
      <c r="B23" s="227"/>
      <c r="C23" s="231" t="s">
        <v>204</v>
      </c>
      <c r="D23" s="227"/>
      <c r="E23" s="232">
        <v>598</v>
      </c>
      <c r="F23" s="229"/>
      <c r="G23" s="233" t="s">
        <v>205</v>
      </c>
      <c r="H23" s="231" t="s">
        <v>206</v>
      </c>
      <c r="I23" s="227"/>
    </row>
    <row r="24" spans="1:9" ht="25.5" customHeight="1">
      <c r="A24" s="231">
        <v>3</v>
      </c>
      <c r="B24" s="227"/>
      <c r="C24" s="231" t="s">
        <v>204</v>
      </c>
      <c r="D24" s="227"/>
      <c r="E24" s="232">
        <v>370</v>
      </c>
      <c r="F24" s="229"/>
      <c r="G24" s="233" t="s">
        <v>205</v>
      </c>
      <c r="H24" s="231" t="s">
        <v>206</v>
      </c>
      <c r="I24" s="227"/>
    </row>
    <row r="25" spans="1:9" ht="25.5" customHeight="1">
      <c r="A25" s="231">
        <v>4</v>
      </c>
      <c r="B25" s="227"/>
      <c r="C25" s="231" t="s">
        <v>207</v>
      </c>
      <c r="D25" s="227"/>
      <c r="E25" s="232">
        <v>559</v>
      </c>
      <c r="F25" s="229"/>
      <c r="G25" s="233" t="s">
        <v>205</v>
      </c>
      <c r="H25" s="231" t="s">
        <v>208</v>
      </c>
      <c r="I25" s="227"/>
    </row>
    <row r="26" spans="1:9" ht="25.5" customHeight="1">
      <c r="A26" s="231">
        <v>5</v>
      </c>
      <c r="B26" s="227"/>
      <c r="C26" s="231" t="s">
        <v>209</v>
      </c>
      <c r="D26" s="227"/>
      <c r="E26" s="232">
        <v>239.99</v>
      </c>
      <c r="F26" s="229"/>
      <c r="G26" s="233" t="s">
        <v>202</v>
      </c>
      <c r="H26" s="231" t="s">
        <v>203</v>
      </c>
      <c r="I26" s="227"/>
    </row>
    <row r="27" spans="1:9" ht="25.5" customHeight="1">
      <c r="A27" s="231">
        <v>6</v>
      </c>
      <c r="B27" s="227"/>
      <c r="C27" s="231" t="s">
        <v>210</v>
      </c>
      <c r="D27" s="227"/>
      <c r="E27" s="232">
        <v>877.37</v>
      </c>
      <c r="F27" s="229"/>
      <c r="G27" s="233" t="s">
        <v>202</v>
      </c>
      <c r="H27" s="231" t="s">
        <v>203</v>
      </c>
      <c r="I27" s="227"/>
    </row>
    <row r="28" spans="1:9" ht="25.5" customHeight="1">
      <c r="A28" s="231">
        <v>7</v>
      </c>
      <c r="B28" s="227"/>
      <c r="C28" s="231" t="s">
        <v>211</v>
      </c>
      <c r="D28" s="227"/>
      <c r="E28" s="232">
        <v>857.93</v>
      </c>
      <c r="F28" s="229"/>
      <c r="G28" s="233" t="s">
        <v>196</v>
      </c>
      <c r="H28" s="231" t="s">
        <v>203</v>
      </c>
      <c r="I28" s="227"/>
    </row>
    <row r="29" spans="1:9" ht="25.5" customHeight="1">
      <c r="A29" s="231">
        <v>8</v>
      </c>
      <c r="B29" s="227"/>
      <c r="C29" s="231" t="s">
        <v>212</v>
      </c>
      <c r="D29" s="227"/>
      <c r="E29" s="232">
        <v>650.96</v>
      </c>
      <c r="F29" s="229"/>
      <c r="G29" s="233" t="s">
        <v>213</v>
      </c>
      <c r="H29" s="231" t="s">
        <v>203</v>
      </c>
      <c r="I29" s="227"/>
    </row>
    <row r="30" spans="1:9" ht="25.5" customHeight="1">
      <c r="A30" s="231">
        <v>9</v>
      </c>
      <c r="B30" s="227"/>
      <c r="C30" s="231" t="s">
        <v>214</v>
      </c>
      <c r="D30" s="227"/>
      <c r="E30" s="232">
        <v>293.89999999999998</v>
      </c>
      <c r="F30" s="229"/>
      <c r="G30" s="233" t="s">
        <v>215</v>
      </c>
      <c r="H30" s="231" t="s">
        <v>203</v>
      </c>
      <c r="I30" s="227"/>
    </row>
    <row r="31" spans="1:9" ht="25.5" customHeight="1">
      <c r="A31" s="231">
        <v>10</v>
      </c>
      <c r="B31" s="227"/>
      <c r="C31" s="231" t="s">
        <v>216</v>
      </c>
      <c r="D31" s="227"/>
      <c r="E31" s="232">
        <v>293.14</v>
      </c>
      <c r="F31" s="229"/>
      <c r="G31" s="233" t="s">
        <v>215</v>
      </c>
      <c r="H31" s="231" t="s">
        <v>203</v>
      </c>
      <c r="I31" s="227"/>
    </row>
    <row r="32" spans="1:9" ht="25.5" customHeight="1">
      <c r="A32" s="231">
        <v>11</v>
      </c>
      <c r="B32" s="227"/>
      <c r="C32" s="231" t="s">
        <v>217</v>
      </c>
      <c r="D32" s="227"/>
      <c r="E32" s="232">
        <v>482.27</v>
      </c>
      <c r="F32" s="229"/>
      <c r="G32" s="233" t="s">
        <v>215</v>
      </c>
      <c r="H32" s="231" t="s">
        <v>203</v>
      </c>
      <c r="I32" s="227"/>
    </row>
    <row r="33" spans="1:9" ht="25.5" customHeight="1">
      <c r="A33" s="231">
        <v>12</v>
      </c>
      <c r="B33" s="227"/>
      <c r="C33" s="231" t="s">
        <v>218</v>
      </c>
      <c r="D33" s="227"/>
      <c r="E33" s="232">
        <v>494.23</v>
      </c>
      <c r="F33" s="229"/>
      <c r="G33" s="233" t="s">
        <v>215</v>
      </c>
      <c r="H33" s="231" t="s">
        <v>203</v>
      </c>
      <c r="I33" s="227"/>
    </row>
    <row r="34" spans="1:9" ht="25.5" customHeight="1">
      <c r="A34" s="231">
        <v>13</v>
      </c>
      <c r="B34" s="227"/>
      <c r="C34" s="231" t="s">
        <v>219</v>
      </c>
      <c r="D34" s="227"/>
      <c r="E34" s="232">
        <v>681.61</v>
      </c>
      <c r="F34" s="229"/>
      <c r="G34" s="233" t="s">
        <v>215</v>
      </c>
      <c r="H34" s="231" t="s">
        <v>203</v>
      </c>
      <c r="I34" s="227"/>
    </row>
    <row r="35" spans="1:9" ht="25.5" customHeight="1">
      <c r="A35" s="231">
        <v>14</v>
      </c>
      <c r="B35" s="227"/>
      <c r="C35" s="231" t="s">
        <v>220</v>
      </c>
      <c r="D35" s="227"/>
      <c r="E35" s="232">
        <v>1431.6</v>
      </c>
      <c r="F35" s="229"/>
      <c r="G35" s="233" t="s">
        <v>221</v>
      </c>
      <c r="H35" s="231" t="s">
        <v>203</v>
      </c>
      <c r="I35" s="227"/>
    </row>
    <row r="36" spans="1:9">
      <c r="A36" s="226"/>
      <c r="B36" s="227"/>
      <c r="C36" s="226"/>
      <c r="D36" s="227"/>
      <c r="E36" s="234">
        <v>11232.28</v>
      </c>
      <c r="F36" s="229"/>
      <c r="G36" s="230"/>
      <c r="H36" s="226"/>
      <c r="I36" s="227"/>
    </row>
    <row r="37" spans="1:9">
      <c r="A37" s="224" t="s">
        <v>222</v>
      </c>
      <c r="B37" s="225"/>
      <c r="C37" s="225"/>
      <c r="D37" s="225"/>
      <c r="E37" s="225"/>
      <c r="F37" s="225"/>
      <c r="G37" s="225"/>
      <c r="H37" s="225"/>
      <c r="I37" s="225"/>
    </row>
    <row r="38" spans="1:9">
      <c r="A38" s="226" t="s">
        <v>183</v>
      </c>
      <c r="B38" s="227"/>
      <c r="C38" s="226" t="s">
        <v>184</v>
      </c>
      <c r="D38" s="227"/>
      <c r="E38" s="228" t="s">
        <v>185</v>
      </c>
      <c r="F38" s="229"/>
      <c r="G38" s="230" t="s">
        <v>186</v>
      </c>
      <c r="H38" s="226" t="s">
        <v>187</v>
      </c>
      <c r="I38" s="227"/>
    </row>
    <row r="39" spans="1:9" ht="25.5" customHeight="1">
      <c r="A39" s="231">
        <v>1</v>
      </c>
      <c r="B39" s="227"/>
      <c r="C39" s="231" t="s">
        <v>223</v>
      </c>
      <c r="D39" s="227"/>
      <c r="E39" s="232">
        <v>250.8</v>
      </c>
      <c r="F39" s="229"/>
      <c r="G39" s="233" t="s">
        <v>224</v>
      </c>
      <c r="H39" s="231" t="s">
        <v>225</v>
      </c>
      <c r="I39" s="227"/>
    </row>
    <row r="40" spans="1:9">
      <c r="A40" s="231">
        <v>2</v>
      </c>
      <c r="B40" s="227"/>
      <c r="C40" s="231" t="s">
        <v>226</v>
      </c>
      <c r="D40" s="227"/>
      <c r="E40" s="232">
        <v>301.2</v>
      </c>
      <c r="F40" s="229"/>
      <c r="G40" s="233" t="s">
        <v>205</v>
      </c>
      <c r="H40" s="231" t="s">
        <v>227</v>
      </c>
      <c r="I40" s="227"/>
    </row>
    <row r="41" spans="1:9">
      <c r="A41" s="231">
        <v>3</v>
      </c>
      <c r="B41" s="227"/>
      <c r="C41" s="231" t="s">
        <v>228</v>
      </c>
      <c r="D41" s="227"/>
      <c r="E41" s="232">
        <v>552.20000000000005</v>
      </c>
      <c r="F41" s="229"/>
      <c r="G41" s="233" t="s">
        <v>224</v>
      </c>
      <c r="H41" s="231" t="s">
        <v>229</v>
      </c>
      <c r="I41" s="227"/>
    </row>
    <row r="42" spans="1:9" ht="25.5" customHeight="1">
      <c r="A42" s="231">
        <v>4</v>
      </c>
      <c r="B42" s="227"/>
      <c r="C42" s="231" t="s">
        <v>230</v>
      </c>
      <c r="D42" s="227"/>
      <c r="E42" s="232">
        <v>473.8</v>
      </c>
      <c r="F42" s="229"/>
      <c r="G42" s="233" t="s">
        <v>231</v>
      </c>
      <c r="H42" s="231" t="s">
        <v>232</v>
      </c>
      <c r="I42" s="227"/>
    </row>
    <row r="43" spans="1:9">
      <c r="A43" s="231">
        <v>5</v>
      </c>
      <c r="B43" s="227"/>
      <c r="C43" s="231" t="s">
        <v>233</v>
      </c>
      <c r="D43" s="227"/>
      <c r="E43" s="232">
        <v>441.76</v>
      </c>
      <c r="F43" s="229"/>
      <c r="G43" s="233" t="s">
        <v>234</v>
      </c>
      <c r="H43" s="231" t="s">
        <v>235</v>
      </c>
      <c r="I43" s="227"/>
    </row>
    <row r="44" spans="1:9" ht="25.5" customHeight="1">
      <c r="A44" s="231">
        <v>6</v>
      </c>
      <c r="B44" s="227"/>
      <c r="C44" s="231" t="s">
        <v>236</v>
      </c>
      <c r="D44" s="227"/>
      <c r="E44" s="232">
        <v>188.1</v>
      </c>
      <c r="F44" s="229"/>
      <c r="G44" s="233" t="s">
        <v>237</v>
      </c>
      <c r="H44" s="231" t="s">
        <v>238</v>
      </c>
      <c r="I44" s="227"/>
    </row>
    <row r="45" spans="1:9" ht="25.5" customHeight="1">
      <c r="A45" s="231">
        <v>7</v>
      </c>
      <c r="B45" s="227"/>
      <c r="C45" s="231" t="s">
        <v>239</v>
      </c>
      <c r="D45" s="227"/>
      <c r="E45" s="232">
        <v>188.1</v>
      </c>
      <c r="F45" s="229"/>
      <c r="G45" s="233" t="s">
        <v>237</v>
      </c>
      <c r="H45" s="231" t="s">
        <v>240</v>
      </c>
      <c r="I45" s="227"/>
    </row>
    <row r="46" spans="1:9" ht="25.5" customHeight="1">
      <c r="A46" s="231">
        <v>8</v>
      </c>
      <c r="B46" s="227"/>
      <c r="C46" s="231" t="s">
        <v>241</v>
      </c>
      <c r="D46" s="227"/>
      <c r="E46" s="232">
        <v>188.1</v>
      </c>
      <c r="F46" s="229"/>
      <c r="G46" s="233" t="s">
        <v>237</v>
      </c>
      <c r="H46" s="231" t="s">
        <v>242</v>
      </c>
      <c r="I46" s="227"/>
    </row>
    <row r="47" spans="1:9" ht="25.5" customHeight="1">
      <c r="A47" s="231">
        <v>9</v>
      </c>
      <c r="B47" s="227"/>
      <c r="C47" s="231" t="s">
        <v>243</v>
      </c>
      <c r="D47" s="227"/>
      <c r="E47" s="232">
        <v>204.3</v>
      </c>
      <c r="F47" s="229"/>
      <c r="G47" s="233" t="s">
        <v>202</v>
      </c>
      <c r="H47" s="231" t="s">
        <v>244</v>
      </c>
      <c r="I47" s="227"/>
    </row>
    <row r="48" spans="1:9" ht="25.5" customHeight="1">
      <c r="A48" s="231">
        <v>10</v>
      </c>
      <c r="B48" s="227"/>
      <c r="C48" s="231" t="s">
        <v>245</v>
      </c>
      <c r="D48" s="227"/>
      <c r="E48" s="232">
        <v>183.6</v>
      </c>
      <c r="F48" s="229"/>
      <c r="G48" s="233" t="s">
        <v>202</v>
      </c>
      <c r="H48" s="231" t="s">
        <v>240</v>
      </c>
      <c r="I48" s="227"/>
    </row>
    <row r="49" spans="1:9" ht="25.5" customHeight="1">
      <c r="A49" s="231">
        <v>11</v>
      </c>
      <c r="B49" s="227"/>
      <c r="C49" s="231" t="s">
        <v>245</v>
      </c>
      <c r="D49" s="227"/>
      <c r="E49" s="232">
        <v>183.6</v>
      </c>
      <c r="F49" s="229"/>
      <c r="G49" s="233" t="s">
        <v>202</v>
      </c>
      <c r="H49" s="231" t="s">
        <v>246</v>
      </c>
      <c r="I49" s="227"/>
    </row>
    <row r="50" spans="1:9" ht="25.5" customHeight="1">
      <c r="A50" s="231">
        <v>12</v>
      </c>
      <c r="B50" s="227"/>
      <c r="C50" s="231" t="s">
        <v>247</v>
      </c>
      <c r="D50" s="227"/>
      <c r="E50" s="232">
        <v>188.1</v>
      </c>
      <c r="F50" s="229"/>
      <c r="G50" s="233" t="s">
        <v>202</v>
      </c>
      <c r="H50" s="231" t="s">
        <v>248</v>
      </c>
      <c r="I50" s="227"/>
    </row>
    <row r="51" spans="1:9" ht="25.5" customHeight="1">
      <c r="A51" s="231">
        <v>13</v>
      </c>
      <c r="B51" s="227"/>
      <c r="C51" s="231" t="s">
        <v>249</v>
      </c>
      <c r="D51" s="227"/>
      <c r="E51" s="232">
        <v>390.44</v>
      </c>
      <c r="F51" s="229"/>
      <c r="G51" s="233" t="s">
        <v>231</v>
      </c>
      <c r="H51" s="231" t="s">
        <v>250</v>
      </c>
      <c r="I51" s="227"/>
    </row>
    <row r="52" spans="1:9" ht="25.5" customHeight="1">
      <c r="A52" s="231">
        <v>14</v>
      </c>
      <c r="B52" s="227"/>
      <c r="C52" s="231" t="s">
        <v>249</v>
      </c>
      <c r="D52" s="227"/>
      <c r="E52" s="232">
        <v>390.44</v>
      </c>
      <c r="F52" s="229"/>
      <c r="G52" s="233" t="s">
        <v>231</v>
      </c>
      <c r="H52" s="231" t="s">
        <v>251</v>
      </c>
      <c r="I52" s="227"/>
    </row>
    <row r="53" spans="1:9" ht="25.5" customHeight="1">
      <c r="A53" s="231">
        <v>15</v>
      </c>
      <c r="B53" s="227"/>
      <c r="C53" s="231" t="s">
        <v>249</v>
      </c>
      <c r="D53" s="227"/>
      <c r="E53" s="232">
        <v>390.44</v>
      </c>
      <c r="F53" s="229"/>
      <c r="G53" s="233" t="s">
        <v>231</v>
      </c>
      <c r="H53" s="231" t="s">
        <v>252</v>
      </c>
      <c r="I53" s="227"/>
    </row>
    <row r="54" spans="1:9" ht="25.5" customHeight="1">
      <c r="A54" s="231">
        <v>16</v>
      </c>
      <c r="B54" s="227"/>
      <c r="C54" s="231" t="s">
        <v>249</v>
      </c>
      <c r="D54" s="227"/>
      <c r="E54" s="232">
        <v>390.44</v>
      </c>
      <c r="F54" s="229"/>
      <c r="G54" s="233" t="s">
        <v>231</v>
      </c>
      <c r="H54" s="231" t="s">
        <v>248</v>
      </c>
      <c r="I54" s="227"/>
    </row>
    <row r="55" spans="1:9" ht="25.5" customHeight="1">
      <c r="A55" s="231">
        <v>17</v>
      </c>
      <c r="B55" s="227"/>
      <c r="C55" s="231" t="s">
        <v>249</v>
      </c>
      <c r="D55" s="227"/>
      <c r="E55" s="232">
        <v>390.44</v>
      </c>
      <c r="F55" s="229"/>
      <c r="G55" s="233" t="s">
        <v>231</v>
      </c>
      <c r="H55" s="231" t="s">
        <v>253</v>
      </c>
      <c r="I55" s="227"/>
    </row>
    <row r="56" spans="1:9" ht="25.5" customHeight="1">
      <c r="A56" s="231">
        <v>18</v>
      </c>
      <c r="B56" s="227"/>
      <c r="C56" s="231" t="s">
        <v>249</v>
      </c>
      <c r="D56" s="227"/>
      <c r="E56" s="232">
        <v>390.44</v>
      </c>
      <c r="F56" s="229"/>
      <c r="G56" s="233" t="s">
        <v>231</v>
      </c>
      <c r="H56" s="231" t="s">
        <v>254</v>
      </c>
      <c r="I56" s="227"/>
    </row>
    <row r="57" spans="1:9" ht="25.5" customHeight="1">
      <c r="A57" s="231">
        <v>19</v>
      </c>
      <c r="B57" s="227"/>
      <c r="C57" s="231" t="s">
        <v>249</v>
      </c>
      <c r="D57" s="227"/>
      <c r="E57" s="232">
        <v>390.44</v>
      </c>
      <c r="F57" s="229"/>
      <c r="G57" s="233" t="s">
        <v>231</v>
      </c>
      <c r="H57" s="231" t="s">
        <v>255</v>
      </c>
      <c r="I57" s="227"/>
    </row>
    <row r="58" spans="1:9" ht="25.5" customHeight="1">
      <c r="A58" s="231">
        <v>20</v>
      </c>
      <c r="B58" s="227"/>
      <c r="C58" s="231" t="s">
        <v>256</v>
      </c>
      <c r="D58" s="227"/>
      <c r="E58" s="232">
        <v>183.6</v>
      </c>
      <c r="F58" s="229"/>
      <c r="G58" s="233" t="s">
        <v>257</v>
      </c>
      <c r="H58" s="231" t="s">
        <v>258</v>
      </c>
      <c r="I58" s="227"/>
    </row>
    <row r="59" spans="1:9" ht="25.5" customHeight="1">
      <c r="A59" s="231">
        <v>21</v>
      </c>
      <c r="B59" s="227"/>
      <c r="C59" s="231" t="s">
        <v>259</v>
      </c>
      <c r="D59" s="227"/>
      <c r="E59" s="232">
        <v>188.1</v>
      </c>
      <c r="F59" s="229"/>
      <c r="G59" s="233" t="s">
        <v>260</v>
      </c>
      <c r="H59" s="231" t="s">
        <v>261</v>
      </c>
      <c r="I59" s="227"/>
    </row>
    <row r="60" spans="1:9" ht="25.5" customHeight="1">
      <c r="A60" s="231">
        <v>22</v>
      </c>
      <c r="B60" s="227"/>
      <c r="C60" s="231" t="s">
        <v>262</v>
      </c>
      <c r="D60" s="227"/>
      <c r="E60" s="232">
        <v>204.3</v>
      </c>
      <c r="F60" s="229"/>
      <c r="G60" s="233" t="s">
        <v>260</v>
      </c>
      <c r="H60" s="231" t="s">
        <v>263</v>
      </c>
      <c r="I60" s="227"/>
    </row>
    <row r="61" spans="1:9" ht="25.5" customHeight="1">
      <c r="A61" s="231">
        <v>23</v>
      </c>
      <c r="B61" s="227"/>
      <c r="C61" s="231" t="s">
        <v>264</v>
      </c>
      <c r="D61" s="227"/>
      <c r="E61" s="232">
        <v>390.44</v>
      </c>
      <c r="F61" s="229"/>
      <c r="G61" s="233" t="s">
        <v>213</v>
      </c>
      <c r="H61" s="231" t="s">
        <v>265</v>
      </c>
      <c r="I61" s="227"/>
    </row>
    <row r="62" spans="1:9" ht="25.5" customHeight="1">
      <c r="A62" s="231">
        <v>24</v>
      </c>
      <c r="B62" s="227"/>
      <c r="C62" s="231" t="s">
        <v>266</v>
      </c>
      <c r="D62" s="227"/>
      <c r="E62" s="232">
        <v>292.83</v>
      </c>
      <c r="F62" s="229"/>
      <c r="G62" s="233" t="s">
        <v>213</v>
      </c>
      <c r="H62" s="231" t="s">
        <v>267</v>
      </c>
      <c r="I62" s="227"/>
    </row>
    <row r="63" spans="1:9" ht="25.5" customHeight="1">
      <c r="A63" s="231">
        <v>25</v>
      </c>
      <c r="B63" s="227"/>
      <c r="C63" s="231" t="s">
        <v>266</v>
      </c>
      <c r="D63" s="227"/>
      <c r="E63" s="232">
        <v>292.83</v>
      </c>
      <c r="F63" s="229"/>
      <c r="G63" s="233" t="s">
        <v>213</v>
      </c>
      <c r="H63" s="231" t="s">
        <v>229</v>
      </c>
      <c r="I63" s="227"/>
    </row>
    <row r="64" spans="1:9" ht="25.5" customHeight="1">
      <c r="A64" s="231">
        <v>26</v>
      </c>
      <c r="B64" s="227"/>
      <c r="C64" s="231" t="s">
        <v>268</v>
      </c>
      <c r="D64" s="227"/>
      <c r="E64" s="232">
        <v>292.83</v>
      </c>
      <c r="F64" s="229"/>
      <c r="G64" s="233" t="s">
        <v>213</v>
      </c>
      <c r="H64" s="231" t="s">
        <v>269</v>
      </c>
      <c r="I64" s="227"/>
    </row>
    <row r="65" spans="1:9" ht="25.5" customHeight="1">
      <c r="A65" s="231">
        <v>27</v>
      </c>
      <c r="B65" s="227"/>
      <c r="C65" s="231" t="s">
        <v>270</v>
      </c>
      <c r="D65" s="227"/>
      <c r="E65" s="232">
        <v>188.1</v>
      </c>
      <c r="F65" s="229"/>
      <c r="G65" s="233" t="s">
        <v>271</v>
      </c>
      <c r="H65" s="231" t="s">
        <v>242</v>
      </c>
      <c r="I65" s="227"/>
    </row>
    <row r="66" spans="1:9" ht="25.5" customHeight="1">
      <c r="A66" s="231">
        <v>28</v>
      </c>
      <c r="B66" s="227"/>
      <c r="C66" s="231" t="s">
        <v>272</v>
      </c>
      <c r="D66" s="227"/>
      <c r="E66" s="232">
        <v>125.4</v>
      </c>
      <c r="F66" s="229"/>
      <c r="G66" s="233" t="s">
        <v>215</v>
      </c>
      <c r="H66" s="231" t="s">
        <v>273</v>
      </c>
      <c r="I66" s="227"/>
    </row>
    <row r="67" spans="1:9" ht="25.5" customHeight="1">
      <c r="A67" s="231">
        <v>29</v>
      </c>
      <c r="B67" s="227"/>
      <c r="C67" s="231" t="s">
        <v>239</v>
      </c>
      <c r="D67" s="227"/>
      <c r="E67" s="232">
        <v>188.1</v>
      </c>
      <c r="F67" s="229"/>
      <c r="G67" s="233" t="s">
        <v>215</v>
      </c>
      <c r="H67" s="231" t="s">
        <v>274</v>
      </c>
      <c r="I67" s="227"/>
    </row>
    <row r="68" spans="1:9" ht="25.5" customHeight="1">
      <c r="A68" s="231">
        <v>30</v>
      </c>
      <c r="B68" s="227"/>
      <c r="C68" s="231" t="s">
        <v>275</v>
      </c>
      <c r="D68" s="227"/>
      <c r="E68" s="232">
        <v>231.99</v>
      </c>
      <c r="F68" s="229"/>
      <c r="G68" s="233" t="s">
        <v>221</v>
      </c>
      <c r="H68" s="231" t="s">
        <v>276</v>
      </c>
      <c r="I68" s="227"/>
    </row>
    <row r="69" spans="1:9" ht="25.5" customHeight="1">
      <c r="A69" s="231">
        <v>31</v>
      </c>
      <c r="B69" s="227"/>
      <c r="C69" s="231" t="s">
        <v>275</v>
      </c>
      <c r="D69" s="227"/>
      <c r="E69" s="232">
        <v>231.99</v>
      </c>
      <c r="F69" s="229"/>
      <c r="G69" s="233" t="s">
        <v>221</v>
      </c>
      <c r="H69" s="231" t="s">
        <v>254</v>
      </c>
      <c r="I69" s="227"/>
    </row>
    <row r="70" spans="1:9" ht="25.5" customHeight="1">
      <c r="A70" s="231">
        <v>32</v>
      </c>
      <c r="B70" s="227"/>
      <c r="C70" s="231" t="s">
        <v>277</v>
      </c>
      <c r="D70" s="227"/>
      <c r="E70" s="232">
        <v>216.7</v>
      </c>
      <c r="F70" s="229"/>
      <c r="G70" s="233" t="s">
        <v>221</v>
      </c>
      <c r="H70" s="231" t="s">
        <v>278</v>
      </c>
      <c r="I70" s="227"/>
    </row>
    <row r="71" spans="1:9">
      <c r="A71" s="231">
        <v>33</v>
      </c>
      <c r="B71" s="227"/>
      <c r="C71" s="231" t="s">
        <v>279</v>
      </c>
      <c r="D71" s="227"/>
      <c r="E71" s="232">
        <v>343.75</v>
      </c>
      <c r="F71" s="229"/>
      <c r="G71" s="233" t="s">
        <v>221</v>
      </c>
      <c r="H71" s="231" t="s">
        <v>280</v>
      </c>
      <c r="I71" s="227"/>
    </row>
    <row r="72" spans="1:9">
      <c r="A72" s="231">
        <v>34</v>
      </c>
      <c r="B72" s="227"/>
      <c r="C72" s="231" t="s">
        <v>281</v>
      </c>
      <c r="D72" s="227"/>
      <c r="E72" s="232">
        <v>412.5</v>
      </c>
      <c r="F72" s="229"/>
      <c r="G72" s="233" t="s">
        <v>221</v>
      </c>
      <c r="H72" s="231" t="s">
        <v>273</v>
      </c>
      <c r="I72" s="227"/>
    </row>
    <row r="73" spans="1:9">
      <c r="A73" s="231">
        <v>35</v>
      </c>
      <c r="B73" s="227"/>
      <c r="C73" s="231" t="s">
        <v>281</v>
      </c>
      <c r="D73" s="227"/>
      <c r="E73" s="232">
        <v>343.75</v>
      </c>
      <c r="F73" s="229"/>
      <c r="G73" s="233" t="s">
        <v>221</v>
      </c>
      <c r="H73" s="231" t="s">
        <v>265</v>
      </c>
      <c r="I73" s="227"/>
    </row>
    <row r="74" spans="1:9">
      <c r="A74" s="231">
        <v>36</v>
      </c>
      <c r="B74" s="227"/>
      <c r="C74" s="231" t="s">
        <v>281</v>
      </c>
      <c r="D74" s="227"/>
      <c r="E74" s="232">
        <v>343.75</v>
      </c>
      <c r="F74" s="229"/>
      <c r="G74" s="233" t="s">
        <v>221</v>
      </c>
      <c r="H74" s="231" t="s">
        <v>282</v>
      </c>
      <c r="I74" s="227"/>
    </row>
    <row r="75" spans="1:9">
      <c r="A75" s="231">
        <v>37</v>
      </c>
      <c r="B75" s="227"/>
      <c r="C75" s="231" t="s">
        <v>281</v>
      </c>
      <c r="D75" s="227"/>
      <c r="E75" s="232">
        <v>412.5</v>
      </c>
      <c r="F75" s="229"/>
      <c r="G75" s="233" t="s">
        <v>221</v>
      </c>
      <c r="H75" s="231" t="s">
        <v>206</v>
      </c>
      <c r="I75" s="227"/>
    </row>
    <row r="76" spans="1:9">
      <c r="A76" s="231">
        <v>38</v>
      </c>
      <c r="B76" s="227"/>
      <c r="C76" s="231" t="s">
        <v>281</v>
      </c>
      <c r="D76" s="227"/>
      <c r="E76" s="232">
        <v>343.75</v>
      </c>
      <c r="F76" s="229"/>
      <c r="G76" s="233" t="s">
        <v>221</v>
      </c>
      <c r="H76" s="231" t="s">
        <v>283</v>
      </c>
      <c r="I76" s="227"/>
    </row>
    <row r="77" spans="1:9" ht="25.5" customHeight="1">
      <c r="A77" s="231">
        <v>39</v>
      </c>
      <c r="B77" s="227"/>
      <c r="C77" s="231" t="s">
        <v>284</v>
      </c>
      <c r="D77" s="227"/>
      <c r="E77" s="232">
        <v>229.5</v>
      </c>
      <c r="F77" s="229"/>
      <c r="G77" s="233" t="s">
        <v>285</v>
      </c>
      <c r="H77" s="231" t="s">
        <v>273</v>
      </c>
      <c r="I77" s="227"/>
    </row>
    <row r="78" spans="1:9" ht="25.5" customHeight="1">
      <c r="A78" s="231">
        <v>40</v>
      </c>
      <c r="B78" s="227"/>
      <c r="C78" s="231" t="s">
        <v>230</v>
      </c>
      <c r="D78" s="227"/>
      <c r="E78" s="232">
        <v>-473.8</v>
      </c>
      <c r="F78" s="229"/>
      <c r="G78" s="233" t="s">
        <v>231</v>
      </c>
      <c r="H78" s="231" t="s">
        <v>232</v>
      </c>
      <c r="I78" s="227"/>
    </row>
    <row r="79" spans="1:9" ht="25.5" customHeight="1">
      <c r="A79" s="231">
        <v>41</v>
      </c>
      <c r="B79" s="227"/>
      <c r="C79" s="231" t="s">
        <v>230</v>
      </c>
      <c r="D79" s="227"/>
      <c r="E79" s="232">
        <v>473.8</v>
      </c>
      <c r="F79" s="229"/>
      <c r="G79" s="233" t="s">
        <v>286</v>
      </c>
      <c r="H79" s="231" t="s">
        <v>232</v>
      </c>
      <c r="I79" s="227"/>
    </row>
    <row r="80" spans="1:9">
      <c r="A80" s="231">
        <v>42</v>
      </c>
      <c r="B80" s="227"/>
      <c r="C80" s="231" t="s">
        <v>287</v>
      </c>
      <c r="D80" s="227"/>
      <c r="E80" s="232">
        <v>343.75</v>
      </c>
      <c r="F80" s="229"/>
      <c r="G80" s="233" t="s">
        <v>286</v>
      </c>
      <c r="H80" s="231" t="s">
        <v>267</v>
      </c>
      <c r="I80" s="227"/>
    </row>
    <row r="81" spans="1:9" ht="25.5" customHeight="1">
      <c r="A81" s="231">
        <v>43</v>
      </c>
      <c r="B81" s="227"/>
      <c r="C81" s="231" t="s">
        <v>288</v>
      </c>
      <c r="D81" s="227"/>
      <c r="E81" s="232">
        <v>188.1</v>
      </c>
      <c r="F81" s="229"/>
      <c r="G81" s="233" t="s">
        <v>202</v>
      </c>
      <c r="H81" s="231" t="s">
        <v>246</v>
      </c>
      <c r="I81" s="227"/>
    </row>
    <row r="82" spans="1:9" ht="25.5" customHeight="1">
      <c r="A82" s="231">
        <v>44</v>
      </c>
      <c r="B82" s="227"/>
      <c r="C82" s="231" t="s">
        <v>289</v>
      </c>
      <c r="D82" s="227"/>
      <c r="E82" s="232">
        <v>456.66</v>
      </c>
      <c r="F82" s="229"/>
      <c r="G82" s="233" t="s">
        <v>290</v>
      </c>
      <c r="H82" s="231" t="s">
        <v>244</v>
      </c>
      <c r="I82" s="227"/>
    </row>
    <row r="83" spans="1:9" ht="25.5" customHeight="1">
      <c r="A83" s="231">
        <v>45</v>
      </c>
      <c r="B83" s="227"/>
      <c r="C83" s="231" t="s">
        <v>289</v>
      </c>
      <c r="D83" s="227"/>
      <c r="E83" s="232">
        <v>456.66</v>
      </c>
      <c r="F83" s="229"/>
      <c r="G83" s="233" t="s">
        <v>290</v>
      </c>
      <c r="H83" s="231" t="s">
        <v>258</v>
      </c>
      <c r="I83" s="227"/>
    </row>
    <row r="84" spans="1:9" ht="25.5" customHeight="1">
      <c r="A84" s="231">
        <v>46</v>
      </c>
      <c r="B84" s="227"/>
      <c r="C84" s="231" t="s">
        <v>289</v>
      </c>
      <c r="D84" s="227"/>
      <c r="E84" s="232">
        <v>456.66</v>
      </c>
      <c r="F84" s="229"/>
      <c r="G84" s="233" t="s">
        <v>290</v>
      </c>
      <c r="H84" s="231" t="s">
        <v>282</v>
      </c>
      <c r="I84" s="227"/>
    </row>
    <row r="85" spans="1:9" ht="25.5" customHeight="1">
      <c r="A85" s="231">
        <v>47</v>
      </c>
      <c r="B85" s="227"/>
      <c r="C85" s="231" t="s">
        <v>289</v>
      </c>
      <c r="D85" s="227"/>
      <c r="E85" s="232">
        <v>456.66</v>
      </c>
      <c r="F85" s="229"/>
      <c r="G85" s="233" t="s">
        <v>290</v>
      </c>
      <c r="H85" s="231" t="s">
        <v>263</v>
      </c>
      <c r="I85" s="227"/>
    </row>
    <row r="86" spans="1:9" ht="25.5" customHeight="1">
      <c r="A86" s="231">
        <v>48</v>
      </c>
      <c r="B86" s="227"/>
      <c r="C86" s="231" t="s">
        <v>289</v>
      </c>
      <c r="D86" s="227"/>
      <c r="E86" s="232">
        <v>456.66</v>
      </c>
      <c r="F86" s="229"/>
      <c r="G86" s="233" t="s">
        <v>290</v>
      </c>
      <c r="H86" s="231" t="s">
        <v>269</v>
      </c>
      <c r="I86" s="227"/>
    </row>
    <row r="87" spans="1:9">
      <c r="A87" s="226"/>
      <c r="B87" s="227"/>
      <c r="C87" s="226"/>
      <c r="D87" s="227"/>
      <c r="E87" s="234">
        <v>14348.599999999999</v>
      </c>
      <c r="F87" s="229"/>
      <c r="G87" s="230"/>
      <c r="H87" s="226"/>
      <c r="I87" s="227"/>
    </row>
    <row r="88" spans="1:9">
      <c r="A88" s="224" t="s">
        <v>291</v>
      </c>
      <c r="B88" s="225"/>
      <c r="C88" s="225"/>
      <c r="D88" s="225"/>
      <c r="E88" s="225"/>
      <c r="F88" s="225"/>
      <c r="G88" s="225"/>
      <c r="H88" s="225"/>
      <c r="I88" s="225"/>
    </row>
    <row r="89" spans="1:9">
      <c r="A89" s="226" t="s">
        <v>183</v>
      </c>
      <c r="B89" s="227"/>
      <c r="C89" s="226" t="s">
        <v>184</v>
      </c>
      <c r="D89" s="227"/>
      <c r="E89" s="228" t="s">
        <v>185</v>
      </c>
      <c r="F89" s="229"/>
      <c r="G89" s="230" t="s">
        <v>186</v>
      </c>
      <c r="H89" s="226" t="s">
        <v>187</v>
      </c>
      <c r="I89" s="227"/>
    </row>
    <row r="90" spans="1:9" ht="25.5" customHeight="1">
      <c r="A90" s="231">
        <v>1</v>
      </c>
      <c r="B90" s="227"/>
      <c r="C90" s="231" t="s">
        <v>292</v>
      </c>
      <c r="D90" s="227"/>
      <c r="E90" s="232">
        <v>483.2</v>
      </c>
      <c r="F90" s="229"/>
      <c r="G90" s="233" t="s">
        <v>231</v>
      </c>
      <c r="H90" s="231" t="s">
        <v>232</v>
      </c>
      <c r="I90" s="227"/>
    </row>
    <row r="91" spans="1:9" ht="25.5" customHeight="1">
      <c r="A91" s="231">
        <v>2</v>
      </c>
      <c r="B91" s="227"/>
      <c r="C91" s="231" t="s">
        <v>293</v>
      </c>
      <c r="D91" s="227"/>
      <c r="E91" s="232">
        <v>138.11000000000001</v>
      </c>
      <c r="F91" s="229"/>
      <c r="G91" s="233" t="s">
        <v>234</v>
      </c>
      <c r="H91" s="231" t="s">
        <v>235</v>
      </c>
      <c r="I91" s="227"/>
    </row>
    <row r="92" spans="1:9" ht="25.5" customHeight="1">
      <c r="A92" s="231">
        <v>3</v>
      </c>
      <c r="B92" s="227"/>
      <c r="C92" s="231" t="s">
        <v>294</v>
      </c>
      <c r="D92" s="227"/>
      <c r="E92" s="232">
        <v>480</v>
      </c>
      <c r="F92" s="229"/>
      <c r="G92" s="233" t="s">
        <v>231</v>
      </c>
      <c r="H92" s="231" t="s">
        <v>250</v>
      </c>
      <c r="I92" s="227"/>
    </row>
    <row r="93" spans="1:9" ht="25.5" customHeight="1">
      <c r="A93" s="231">
        <v>4</v>
      </c>
      <c r="B93" s="227"/>
      <c r="C93" s="231" t="s">
        <v>295</v>
      </c>
      <c r="D93" s="227"/>
      <c r="E93" s="232">
        <v>480</v>
      </c>
      <c r="F93" s="229"/>
      <c r="G93" s="233" t="s">
        <v>231</v>
      </c>
      <c r="H93" s="231" t="s">
        <v>251</v>
      </c>
      <c r="I93" s="227"/>
    </row>
    <row r="94" spans="1:9" ht="25.5" customHeight="1">
      <c r="A94" s="231">
        <v>5</v>
      </c>
      <c r="B94" s="227"/>
      <c r="C94" s="231" t="s">
        <v>295</v>
      </c>
      <c r="D94" s="227"/>
      <c r="E94" s="232">
        <v>480</v>
      </c>
      <c r="F94" s="229"/>
      <c r="G94" s="233" t="s">
        <v>231</v>
      </c>
      <c r="H94" s="231" t="s">
        <v>252</v>
      </c>
      <c r="I94" s="227"/>
    </row>
    <row r="95" spans="1:9" ht="25.5" customHeight="1">
      <c r="A95" s="231">
        <v>6</v>
      </c>
      <c r="B95" s="227"/>
      <c r="C95" s="231" t="s">
        <v>295</v>
      </c>
      <c r="D95" s="227"/>
      <c r="E95" s="232">
        <v>480</v>
      </c>
      <c r="F95" s="229"/>
      <c r="G95" s="233" t="s">
        <v>231</v>
      </c>
      <c r="H95" s="231" t="s">
        <v>248</v>
      </c>
      <c r="I95" s="227"/>
    </row>
    <row r="96" spans="1:9" ht="25.5" customHeight="1">
      <c r="A96" s="231">
        <v>7</v>
      </c>
      <c r="B96" s="227"/>
      <c r="C96" s="231" t="s">
        <v>295</v>
      </c>
      <c r="D96" s="227"/>
      <c r="E96" s="232">
        <v>480</v>
      </c>
      <c r="F96" s="229"/>
      <c r="G96" s="233" t="s">
        <v>231</v>
      </c>
      <c r="H96" s="231" t="s">
        <v>253</v>
      </c>
      <c r="I96" s="227"/>
    </row>
    <row r="97" spans="1:9" ht="25.5" customHeight="1">
      <c r="A97" s="231">
        <v>8</v>
      </c>
      <c r="B97" s="227"/>
      <c r="C97" s="231" t="s">
        <v>295</v>
      </c>
      <c r="D97" s="227"/>
      <c r="E97" s="232">
        <v>480</v>
      </c>
      <c r="F97" s="229"/>
      <c r="G97" s="233" t="s">
        <v>231</v>
      </c>
      <c r="H97" s="231" t="s">
        <v>254</v>
      </c>
      <c r="I97" s="227"/>
    </row>
    <row r="98" spans="1:9" ht="25.5" customHeight="1">
      <c r="A98" s="231">
        <v>9</v>
      </c>
      <c r="B98" s="227"/>
      <c r="C98" s="231" t="s">
        <v>295</v>
      </c>
      <c r="D98" s="227"/>
      <c r="E98" s="232">
        <v>480</v>
      </c>
      <c r="F98" s="229"/>
      <c r="G98" s="233" t="s">
        <v>231</v>
      </c>
      <c r="H98" s="231" t="s">
        <v>255</v>
      </c>
      <c r="I98" s="227"/>
    </row>
    <row r="99" spans="1:9">
      <c r="A99" s="231">
        <v>10</v>
      </c>
      <c r="B99" s="227"/>
      <c r="C99" s="231" t="s">
        <v>296</v>
      </c>
      <c r="D99" s="227"/>
      <c r="E99" s="232">
        <v>1328.7</v>
      </c>
      <c r="F99" s="229"/>
      <c r="G99" s="233" t="s">
        <v>257</v>
      </c>
      <c r="H99" s="231" t="s">
        <v>297</v>
      </c>
      <c r="I99" s="227"/>
    </row>
    <row r="100" spans="1:9" ht="25.5" customHeight="1">
      <c r="A100" s="231">
        <v>11</v>
      </c>
      <c r="B100" s="227"/>
      <c r="C100" s="231" t="s">
        <v>298</v>
      </c>
      <c r="D100" s="227"/>
      <c r="E100" s="232">
        <v>388.17</v>
      </c>
      <c r="F100" s="229"/>
      <c r="G100" s="233" t="s">
        <v>213</v>
      </c>
      <c r="H100" s="231" t="s">
        <v>265</v>
      </c>
      <c r="I100" s="227"/>
    </row>
    <row r="101" spans="1:9" ht="25.5" customHeight="1">
      <c r="A101" s="231">
        <v>12</v>
      </c>
      <c r="B101" s="227"/>
      <c r="C101" s="231" t="s">
        <v>299</v>
      </c>
      <c r="D101" s="227"/>
      <c r="E101" s="232">
        <v>598</v>
      </c>
      <c r="F101" s="229"/>
      <c r="G101" s="233" t="s">
        <v>213</v>
      </c>
      <c r="H101" s="231" t="s">
        <v>267</v>
      </c>
      <c r="I101" s="227"/>
    </row>
    <row r="102" spans="1:9" ht="25.5" customHeight="1">
      <c r="A102" s="231">
        <v>13</v>
      </c>
      <c r="B102" s="227"/>
      <c r="C102" s="231" t="s">
        <v>299</v>
      </c>
      <c r="D102" s="227"/>
      <c r="E102" s="232">
        <v>598</v>
      </c>
      <c r="F102" s="229"/>
      <c r="G102" s="233" t="s">
        <v>213</v>
      </c>
      <c r="H102" s="231" t="s">
        <v>229</v>
      </c>
      <c r="I102" s="227"/>
    </row>
    <row r="103" spans="1:9" ht="25.5" customHeight="1">
      <c r="A103" s="231">
        <v>14</v>
      </c>
      <c r="B103" s="227"/>
      <c r="C103" s="231" t="s">
        <v>300</v>
      </c>
      <c r="D103" s="227"/>
      <c r="E103" s="232">
        <v>258.77999999999997</v>
      </c>
      <c r="F103" s="229"/>
      <c r="G103" s="233" t="s">
        <v>213</v>
      </c>
      <c r="H103" s="231" t="s">
        <v>269</v>
      </c>
      <c r="I103" s="227"/>
    </row>
    <row r="104" spans="1:9" ht="25.5" customHeight="1">
      <c r="A104" s="231">
        <v>15</v>
      </c>
      <c r="B104" s="227"/>
      <c r="C104" s="231" t="s">
        <v>301</v>
      </c>
      <c r="D104" s="227"/>
      <c r="E104" s="232">
        <v>812.43</v>
      </c>
      <c r="F104" s="229"/>
      <c r="G104" s="233" t="s">
        <v>196</v>
      </c>
      <c r="H104" s="231" t="s">
        <v>302</v>
      </c>
      <c r="I104" s="227"/>
    </row>
    <row r="105" spans="1:9" ht="25.5" customHeight="1">
      <c r="A105" s="231">
        <v>16</v>
      </c>
      <c r="B105" s="227"/>
      <c r="C105" s="231" t="s">
        <v>303</v>
      </c>
      <c r="D105" s="227"/>
      <c r="E105" s="232">
        <v>290</v>
      </c>
      <c r="F105" s="229"/>
      <c r="G105" s="233" t="s">
        <v>221</v>
      </c>
      <c r="H105" s="231" t="s">
        <v>254</v>
      </c>
      <c r="I105" s="227"/>
    </row>
    <row r="106" spans="1:9" ht="25.5" customHeight="1">
      <c r="A106" s="231">
        <v>17</v>
      </c>
      <c r="B106" s="227"/>
      <c r="C106" s="231" t="s">
        <v>304</v>
      </c>
      <c r="D106" s="227"/>
      <c r="E106" s="232">
        <v>100.67</v>
      </c>
      <c r="F106" s="229"/>
      <c r="G106" s="233" t="s">
        <v>221</v>
      </c>
      <c r="H106" s="231" t="s">
        <v>278</v>
      </c>
      <c r="I106" s="227"/>
    </row>
    <row r="107" spans="1:9">
      <c r="A107" s="231">
        <v>18</v>
      </c>
      <c r="B107" s="227"/>
      <c r="C107" s="231" t="s">
        <v>305</v>
      </c>
      <c r="D107" s="227"/>
      <c r="E107" s="232">
        <v>750.54</v>
      </c>
      <c r="F107" s="229"/>
      <c r="G107" s="233" t="s">
        <v>221</v>
      </c>
      <c r="H107" s="231" t="s">
        <v>280</v>
      </c>
      <c r="I107" s="227"/>
    </row>
    <row r="108" spans="1:9">
      <c r="A108" s="231">
        <v>19</v>
      </c>
      <c r="B108" s="227"/>
      <c r="C108" s="231" t="s">
        <v>306</v>
      </c>
      <c r="D108" s="227"/>
      <c r="E108" s="232">
        <v>1081.24</v>
      </c>
      <c r="F108" s="229"/>
      <c r="G108" s="233" t="s">
        <v>221</v>
      </c>
      <c r="H108" s="231" t="s">
        <v>273</v>
      </c>
      <c r="I108" s="227"/>
    </row>
    <row r="109" spans="1:9">
      <c r="A109" s="231">
        <v>20</v>
      </c>
      <c r="B109" s="227"/>
      <c r="C109" s="231" t="s">
        <v>306</v>
      </c>
      <c r="D109" s="227"/>
      <c r="E109" s="232">
        <v>750.54</v>
      </c>
      <c r="F109" s="229"/>
      <c r="G109" s="233" t="s">
        <v>221</v>
      </c>
      <c r="H109" s="231" t="s">
        <v>265</v>
      </c>
      <c r="I109" s="227"/>
    </row>
    <row r="110" spans="1:9">
      <c r="A110" s="231">
        <v>21</v>
      </c>
      <c r="B110" s="227"/>
      <c r="C110" s="231" t="s">
        <v>306</v>
      </c>
      <c r="D110" s="227"/>
      <c r="E110" s="232">
        <v>787.61</v>
      </c>
      <c r="F110" s="229"/>
      <c r="G110" s="233" t="s">
        <v>221</v>
      </c>
      <c r="H110" s="231" t="s">
        <v>282</v>
      </c>
      <c r="I110" s="227"/>
    </row>
    <row r="111" spans="1:9">
      <c r="A111" s="231">
        <v>22</v>
      </c>
      <c r="B111" s="227"/>
      <c r="C111" s="231" t="s">
        <v>306</v>
      </c>
      <c r="D111" s="227"/>
      <c r="E111" s="232">
        <v>750.54</v>
      </c>
      <c r="F111" s="229"/>
      <c r="G111" s="233" t="s">
        <v>221</v>
      </c>
      <c r="H111" s="231" t="s">
        <v>283</v>
      </c>
      <c r="I111" s="227"/>
    </row>
    <row r="112" spans="1:9" ht="25.5" customHeight="1">
      <c r="A112" s="231">
        <v>23</v>
      </c>
      <c r="B112" s="227"/>
      <c r="C112" s="231" t="s">
        <v>307</v>
      </c>
      <c r="D112" s="227"/>
      <c r="E112" s="232">
        <v>1341.56</v>
      </c>
      <c r="F112" s="229"/>
      <c r="G112" s="233" t="s">
        <v>221</v>
      </c>
      <c r="H112" s="231" t="s">
        <v>302</v>
      </c>
      <c r="I112" s="227"/>
    </row>
    <row r="113" spans="1:9" ht="25.5" customHeight="1">
      <c r="A113" s="231">
        <v>24</v>
      </c>
      <c r="B113" s="227"/>
      <c r="C113" s="231" t="s">
        <v>308</v>
      </c>
      <c r="D113" s="227"/>
      <c r="E113" s="232">
        <v>660</v>
      </c>
      <c r="F113" s="229"/>
      <c r="G113" s="233" t="s">
        <v>196</v>
      </c>
      <c r="H113" s="231" t="s">
        <v>302</v>
      </c>
      <c r="I113" s="227"/>
    </row>
    <row r="114" spans="1:9" ht="25.5" customHeight="1">
      <c r="A114" s="231">
        <v>25</v>
      </c>
      <c r="B114" s="227"/>
      <c r="C114" s="231" t="s">
        <v>309</v>
      </c>
      <c r="D114" s="227"/>
      <c r="E114" s="232">
        <v>939.53</v>
      </c>
      <c r="F114" s="229"/>
      <c r="G114" s="233" t="s">
        <v>196</v>
      </c>
      <c r="H114" s="231" t="s">
        <v>310</v>
      </c>
      <c r="I114" s="227"/>
    </row>
    <row r="115" spans="1:9" ht="25.5" customHeight="1">
      <c r="A115" s="231">
        <v>26</v>
      </c>
      <c r="B115" s="227"/>
      <c r="C115" s="231" t="s">
        <v>292</v>
      </c>
      <c r="D115" s="227"/>
      <c r="E115" s="232">
        <v>-483.2</v>
      </c>
      <c r="F115" s="229"/>
      <c r="G115" s="233" t="s">
        <v>231</v>
      </c>
      <c r="H115" s="231" t="s">
        <v>232</v>
      </c>
      <c r="I115" s="227"/>
    </row>
    <row r="116" spans="1:9" ht="25.5" customHeight="1">
      <c r="A116" s="231">
        <v>27</v>
      </c>
      <c r="B116" s="227"/>
      <c r="C116" s="231" t="s">
        <v>292</v>
      </c>
      <c r="D116" s="227"/>
      <c r="E116" s="232">
        <v>483.2</v>
      </c>
      <c r="F116" s="229"/>
      <c r="G116" s="233" t="s">
        <v>286</v>
      </c>
      <c r="H116" s="231" t="s">
        <v>232</v>
      </c>
      <c r="I116" s="227"/>
    </row>
    <row r="117" spans="1:9" ht="25.5" customHeight="1">
      <c r="A117" s="231">
        <v>28</v>
      </c>
      <c r="B117" s="227"/>
      <c r="C117" s="231" t="s">
        <v>311</v>
      </c>
      <c r="D117" s="227"/>
      <c r="E117" s="232">
        <v>616.33000000000004</v>
      </c>
      <c r="F117" s="229"/>
      <c r="G117" s="233" t="s">
        <v>286</v>
      </c>
      <c r="H117" s="231" t="s">
        <v>267</v>
      </c>
      <c r="I117" s="227"/>
    </row>
    <row r="118" spans="1:9" ht="25.5" customHeight="1">
      <c r="A118" s="231">
        <v>29</v>
      </c>
      <c r="B118" s="227"/>
      <c r="C118" s="231" t="s">
        <v>312</v>
      </c>
      <c r="D118" s="227"/>
      <c r="E118" s="232">
        <v>334</v>
      </c>
      <c r="F118" s="229"/>
      <c r="G118" s="233" t="s">
        <v>290</v>
      </c>
      <c r="H118" s="231" t="s">
        <v>244</v>
      </c>
      <c r="I118" s="227"/>
    </row>
    <row r="119" spans="1:9" ht="25.5" customHeight="1">
      <c r="A119" s="231">
        <v>30</v>
      </c>
      <c r="B119" s="227"/>
      <c r="C119" s="231" t="s">
        <v>313</v>
      </c>
      <c r="D119" s="227"/>
      <c r="E119" s="232">
        <v>334</v>
      </c>
      <c r="F119" s="229"/>
      <c r="G119" s="233" t="s">
        <v>290</v>
      </c>
      <c r="H119" s="231" t="s">
        <v>258</v>
      </c>
      <c r="I119" s="227"/>
    </row>
    <row r="120" spans="1:9" ht="25.5" customHeight="1">
      <c r="A120" s="231">
        <v>31</v>
      </c>
      <c r="B120" s="227"/>
      <c r="C120" s="231" t="s">
        <v>313</v>
      </c>
      <c r="D120" s="227"/>
      <c r="E120" s="232">
        <v>334</v>
      </c>
      <c r="F120" s="229"/>
      <c r="G120" s="233" t="s">
        <v>290</v>
      </c>
      <c r="H120" s="231" t="s">
        <v>282</v>
      </c>
      <c r="I120" s="227"/>
    </row>
    <row r="121" spans="1:9" ht="25.5" customHeight="1">
      <c r="A121" s="231">
        <v>32</v>
      </c>
      <c r="B121" s="227"/>
      <c r="C121" s="231" t="s">
        <v>313</v>
      </c>
      <c r="D121" s="227"/>
      <c r="E121" s="232">
        <v>334</v>
      </c>
      <c r="F121" s="229"/>
      <c r="G121" s="233" t="s">
        <v>290</v>
      </c>
      <c r="H121" s="231" t="s">
        <v>263</v>
      </c>
      <c r="I121" s="227"/>
    </row>
    <row r="122" spans="1:9" ht="25.5" customHeight="1">
      <c r="A122" s="231">
        <v>33</v>
      </c>
      <c r="B122" s="227"/>
      <c r="C122" s="231" t="s">
        <v>313</v>
      </c>
      <c r="D122" s="227"/>
      <c r="E122" s="232">
        <v>334</v>
      </c>
      <c r="F122" s="229"/>
      <c r="G122" s="233" t="s">
        <v>290</v>
      </c>
      <c r="H122" s="231" t="s">
        <v>269</v>
      </c>
      <c r="I122" s="227"/>
    </row>
    <row r="123" spans="1:9">
      <c r="A123" s="226"/>
      <c r="B123" s="227"/>
      <c r="C123" s="226"/>
      <c r="D123" s="227"/>
      <c r="E123" s="234">
        <v>17703.949999999997</v>
      </c>
      <c r="F123" s="229"/>
      <c r="G123" s="230"/>
      <c r="H123" s="226"/>
      <c r="I123" s="227"/>
    </row>
    <row r="124" spans="1:9">
      <c r="A124" s="224" t="s">
        <v>314</v>
      </c>
      <c r="B124" s="225"/>
      <c r="C124" s="225"/>
      <c r="D124" s="225"/>
      <c r="E124" s="225"/>
      <c r="F124" s="225"/>
      <c r="G124" s="225"/>
      <c r="H124" s="225"/>
      <c r="I124" s="225"/>
    </row>
    <row r="125" spans="1:9">
      <c r="A125" s="226" t="s">
        <v>183</v>
      </c>
      <c r="B125" s="227"/>
      <c r="C125" s="226" t="s">
        <v>184</v>
      </c>
      <c r="D125" s="227"/>
      <c r="E125" s="228" t="s">
        <v>185</v>
      </c>
      <c r="F125" s="229"/>
      <c r="G125" s="230" t="s">
        <v>186</v>
      </c>
      <c r="H125" s="226" t="s">
        <v>187</v>
      </c>
      <c r="I125" s="227"/>
    </row>
    <row r="126" spans="1:9" ht="25.5" customHeight="1">
      <c r="A126" s="231">
        <v>1</v>
      </c>
      <c r="B126" s="227"/>
      <c r="C126" s="231" t="s">
        <v>315</v>
      </c>
      <c r="D126" s="227"/>
      <c r="E126" s="232">
        <v>405</v>
      </c>
      <c r="F126" s="229"/>
      <c r="G126" s="233" t="s">
        <v>316</v>
      </c>
      <c r="H126" s="231" t="s">
        <v>317</v>
      </c>
      <c r="I126" s="227"/>
    </row>
    <row r="127" spans="1:9" ht="25.5" customHeight="1">
      <c r="A127" s="231">
        <v>2</v>
      </c>
      <c r="B127" s="227"/>
      <c r="C127" s="231" t="s">
        <v>318</v>
      </c>
      <c r="D127" s="227"/>
      <c r="E127" s="232">
        <v>183</v>
      </c>
      <c r="F127" s="229"/>
      <c r="G127" s="233" t="s">
        <v>231</v>
      </c>
      <c r="H127" s="231" t="s">
        <v>232</v>
      </c>
      <c r="I127" s="227"/>
    </row>
    <row r="128" spans="1:9" ht="25.5" customHeight="1">
      <c r="A128" s="231">
        <v>3</v>
      </c>
      <c r="B128" s="227"/>
      <c r="C128" s="231" t="s">
        <v>319</v>
      </c>
      <c r="D128" s="227"/>
      <c r="E128" s="232">
        <v>60</v>
      </c>
      <c r="F128" s="229"/>
      <c r="G128" s="233" t="s">
        <v>234</v>
      </c>
      <c r="H128" s="231" t="s">
        <v>235</v>
      </c>
      <c r="I128" s="227"/>
    </row>
    <row r="129" spans="1:9" ht="25.5" customHeight="1">
      <c r="A129" s="231">
        <v>4</v>
      </c>
      <c r="B129" s="227"/>
      <c r="C129" s="231" t="s">
        <v>320</v>
      </c>
      <c r="D129" s="227"/>
      <c r="E129" s="232">
        <v>99.5</v>
      </c>
      <c r="F129" s="229"/>
      <c r="G129" s="233" t="s">
        <v>231</v>
      </c>
      <c r="H129" s="231" t="s">
        <v>321</v>
      </c>
      <c r="I129" s="227"/>
    </row>
    <row r="130" spans="1:9" ht="25.5" customHeight="1">
      <c r="A130" s="231">
        <v>5</v>
      </c>
      <c r="B130" s="227"/>
      <c r="C130" s="231" t="s">
        <v>322</v>
      </c>
      <c r="D130" s="227"/>
      <c r="E130" s="232">
        <v>864.6</v>
      </c>
      <c r="F130" s="229"/>
      <c r="G130" s="233" t="s">
        <v>213</v>
      </c>
      <c r="H130" s="231" t="s">
        <v>323</v>
      </c>
      <c r="I130" s="227"/>
    </row>
    <row r="131" spans="1:9" ht="25.5" customHeight="1">
      <c r="A131" s="231">
        <v>6</v>
      </c>
      <c r="B131" s="227"/>
      <c r="C131" s="231" t="s">
        <v>324</v>
      </c>
      <c r="D131" s="227"/>
      <c r="E131" s="232">
        <v>205.88</v>
      </c>
      <c r="F131" s="229"/>
      <c r="G131" s="233" t="s">
        <v>196</v>
      </c>
      <c r="H131" s="231" t="s">
        <v>302</v>
      </c>
      <c r="I131" s="227"/>
    </row>
    <row r="132" spans="1:9" ht="25.5" customHeight="1">
      <c r="A132" s="231">
        <v>7</v>
      </c>
      <c r="B132" s="227"/>
      <c r="C132" s="231" t="s">
        <v>325</v>
      </c>
      <c r="D132" s="227"/>
      <c r="E132" s="232">
        <v>225.4</v>
      </c>
      <c r="F132" s="229"/>
      <c r="G132" s="233" t="s">
        <v>221</v>
      </c>
      <c r="H132" s="231" t="s">
        <v>280</v>
      </c>
      <c r="I132" s="227"/>
    </row>
    <row r="133" spans="1:9" ht="25.5" customHeight="1">
      <c r="A133" s="231">
        <v>8</v>
      </c>
      <c r="B133" s="227"/>
      <c r="C133" s="231" t="s">
        <v>326</v>
      </c>
      <c r="D133" s="227"/>
      <c r="E133" s="232">
        <v>243.88</v>
      </c>
      <c r="F133" s="229"/>
      <c r="G133" s="233" t="s">
        <v>221</v>
      </c>
      <c r="H133" s="231" t="s">
        <v>273</v>
      </c>
      <c r="I133" s="227"/>
    </row>
    <row r="134" spans="1:9" ht="25.5" customHeight="1">
      <c r="A134" s="231">
        <v>9</v>
      </c>
      <c r="B134" s="227"/>
      <c r="C134" s="231" t="s">
        <v>326</v>
      </c>
      <c r="D134" s="227"/>
      <c r="E134" s="232">
        <v>295.06</v>
      </c>
      <c r="F134" s="229"/>
      <c r="G134" s="233" t="s">
        <v>221</v>
      </c>
      <c r="H134" s="231" t="s">
        <v>265</v>
      </c>
      <c r="I134" s="227"/>
    </row>
    <row r="135" spans="1:9" ht="25.5" customHeight="1">
      <c r="A135" s="231">
        <v>10</v>
      </c>
      <c r="B135" s="227"/>
      <c r="C135" s="231" t="s">
        <v>326</v>
      </c>
      <c r="D135" s="227"/>
      <c r="E135" s="232">
        <v>225.4</v>
      </c>
      <c r="F135" s="229"/>
      <c r="G135" s="233" t="s">
        <v>221</v>
      </c>
      <c r="H135" s="231" t="s">
        <v>283</v>
      </c>
      <c r="I135" s="227"/>
    </row>
    <row r="136" spans="1:9" ht="25.5" customHeight="1">
      <c r="A136" s="231">
        <v>11</v>
      </c>
      <c r="B136" s="227"/>
      <c r="C136" s="231" t="s">
        <v>327</v>
      </c>
      <c r="D136" s="227"/>
      <c r="E136" s="232">
        <v>303.82</v>
      </c>
      <c r="F136" s="229"/>
      <c r="G136" s="233" t="s">
        <v>221</v>
      </c>
      <c r="H136" s="231" t="s">
        <v>302</v>
      </c>
      <c r="I136" s="227"/>
    </row>
    <row r="137" spans="1:9" ht="25.5" customHeight="1">
      <c r="A137" s="231">
        <v>12</v>
      </c>
      <c r="B137" s="227"/>
      <c r="C137" s="231" t="s">
        <v>328</v>
      </c>
      <c r="D137" s="227"/>
      <c r="E137" s="232">
        <v>441.52</v>
      </c>
      <c r="F137" s="229"/>
      <c r="G137" s="233" t="s">
        <v>196</v>
      </c>
      <c r="H137" s="231" t="s">
        <v>302</v>
      </c>
      <c r="I137" s="227"/>
    </row>
    <row r="138" spans="1:9" ht="25.5" customHeight="1">
      <c r="A138" s="231">
        <v>13</v>
      </c>
      <c r="B138" s="227"/>
      <c r="C138" s="231" t="s">
        <v>329</v>
      </c>
      <c r="D138" s="227"/>
      <c r="E138" s="232">
        <v>296.87</v>
      </c>
      <c r="F138" s="229"/>
      <c r="G138" s="233" t="s">
        <v>196</v>
      </c>
      <c r="H138" s="231" t="s">
        <v>310</v>
      </c>
      <c r="I138" s="227"/>
    </row>
    <row r="139" spans="1:9" ht="25.5" customHeight="1">
      <c r="A139" s="231">
        <v>14</v>
      </c>
      <c r="B139" s="227"/>
      <c r="C139" s="231" t="s">
        <v>330</v>
      </c>
      <c r="D139" s="227"/>
      <c r="E139" s="232">
        <v>-183</v>
      </c>
      <c r="F139" s="229"/>
      <c r="G139" s="233" t="s">
        <v>231</v>
      </c>
      <c r="H139" s="231" t="s">
        <v>232</v>
      </c>
      <c r="I139" s="227"/>
    </row>
    <row r="140" spans="1:9" ht="25.5" customHeight="1">
      <c r="A140" s="231">
        <v>15</v>
      </c>
      <c r="B140" s="227"/>
      <c r="C140" s="231" t="s">
        <v>330</v>
      </c>
      <c r="D140" s="227"/>
      <c r="E140" s="232">
        <v>183</v>
      </c>
      <c r="F140" s="229"/>
      <c r="G140" s="233" t="s">
        <v>286</v>
      </c>
      <c r="H140" s="231" t="s">
        <v>232</v>
      </c>
      <c r="I140" s="227"/>
    </row>
    <row r="141" spans="1:9" ht="25.5" customHeight="1">
      <c r="A141" s="231">
        <v>16</v>
      </c>
      <c r="B141" s="227"/>
      <c r="C141" s="231" t="s">
        <v>331</v>
      </c>
      <c r="D141" s="227"/>
      <c r="E141" s="232">
        <v>225.4</v>
      </c>
      <c r="F141" s="229"/>
      <c r="G141" s="233" t="s">
        <v>286</v>
      </c>
      <c r="H141" s="231" t="s">
        <v>267</v>
      </c>
      <c r="I141" s="227"/>
    </row>
    <row r="142" spans="1:9" ht="25.5" customHeight="1">
      <c r="A142" s="231">
        <v>17</v>
      </c>
      <c r="B142" s="227"/>
      <c r="C142" s="231" t="s">
        <v>332</v>
      </c>
      <c r="D142" s="227"/>
      <c r="E142" s="232">
        <v>281</v>
      </c>
      <c r="F142" s="229"/>
      <c r="G142" s="233" t="s">
        <v>290</v>
      </c>
      <c r="H142" s="231" t="s">
        <v>333</v>
      </c>
      <c r="I142" s="227"/>
    </row>
    <row r="143" spans="1:9">
      <c r="A143" s="226"/>
      <c r="B143" s="227"/>
      <c r="C143" s="226"/>
      <c r="D143" s="227"/>
      <c r="E143" s="234">
        <v>4356.33</v>
      </c>
      <c r="F143" s="229"/>
      <c r="G143" s="230"/>
      <c r="H143" s="226"/>
      <c r="I143" s="227"/>
    </row>
    <row r="144" spans="1:9">
      <c r="A144" s="224" t="s">
        <v>334</v>
      </c>
      <c r="B144" s="225"/>
      <c r="C144" s="225"/>
      <c r="D144" s="225"/>
      <c r="E144" s="225"/>
      <c r="F144" s="225"/>
      <c r="G144" s="225"/>
      <c r="H144" s="225"/>
      <c r="I144" s="225"/>
    </row>
    <row r="145" spans="1:9">
      <c r="A145" s="226" t="s">
        <v>183</v>
      </c>
      <c r="B145" s="227"/>
      <c r="C145" s="226" t="s">
        <v>184</v>
      </c>
      <c r="D145" s="227"/>
      <c r="E145" s="228" t="s">
        <v>185</v>
      </c>
      <c r="F145" s="229"/>
      <c r="G145" s="230" t="s">
        <v>186</v>
      </c>
      <c r="H145" s="226" t="s">
        <v>187</v>
      </c>
      <c r="I145" s="227"/>
    </row>
    <row r="146" spans="1:9" ht="25.5" customHeight="1">
      <c r="A146" s="231">
        <v>1</v>
      </c>
      <c r="B146" s="227"/>
      <c r="C146" s="231" t="s">
        <v>335</v>
      </c>
      <c r="D146" s="227"/>
      <c r="E146" s="232">
        <v>10000</v>
      </c>
      <c r="F146" s="229"/>
      <c r="G146" s="233" t="s">
        <v>224</v>
      </c>
      <c r="H146" s="231" t="s">
        <v>336</v>
      </c>
      <c r="I146" s="227"/>
    </row>
    <row r="147" spans="1:9">
      <c r="A147" s="231">
        <v>2</v>
      </c>
      <c r="B147" s="227"/>
      <c r="C147" s="231" t="s">
        <v>337</v>
      </c>
      <c r="D147" s="227"/>
      <c r="E147" s="232">
        <v>381.69</v>
      </c>
      <c r="F147" s="229"/>
      <c r="G147" s="233" t="s">
        <v>338</v>
      </c>
      <c r="H147" s="231" t="s">
        <v>339</v>
      </c>
      <c r="I147" s="227"/>
    </row>
    <row r="148" spans="1:9">
      <c r="A148" s="226"/>
      <c r="B148" s="227"/>
      <c r="C148" s="226"/>
      <c r="D148" s="227"/>
      <c r="E148" s="234">
        <v>10381.69</v>
      </c>
      <c r="F148" s="229"/>
      <c r="G148" s="230"/>
      <c r="H148" s="226"/>
      <c r="I148" s="227"/>
    </row>
    <row r="149" spans="1:9">
      <c r="A149" s="224" t="s">
        <v>340</v>
      </c>
      <c r="B149" s="225"/>
      <c r="C149" s="225"/>
      <c r="D149" s="225"/>
      <c r="E149" s="225"/>
      <c r="F149" s="225"/>
      <c r="G149" s="225"/>
      <c r="H149" s="225"/>
      <c r="I149" s="225"/>
    </row>
    <row r="150" spans="1:9">
      <c r="A150" s="226" t="s">
        <v>183</v>
      </c>
      <c r="B150" s="227"/>
      <c r="C150" s="226" t="s">
        <v>184</v>
      </c>
      <c r="D150" s="227"/>
      <c r="E150" s="228" t="s">
        <v>185</v>
      </c>
      <c r="F150" s="229"/>
      <c r="G150" s="230" t="s">
        <v>186</v>
      </c>
      <c r="H150" s="226" t="s">
        <v>187</v>
      </c>
      <c r="I150" s="227"/>
    </row>
    <row r="151" spans="1:9" ht="25.5" customHeight="1">
      <c r="A151" s="231">
        <v>1</v>
      </c>
      <c r="B151" s="227"/>
      <c r="C151" s="231" t="s">
        <v>341</v>
      </c>
      <c r="D151" s="227"/>
      <c r="E151" s="232">
        <v>50</v>
      </c>
      <c r="F151" s="229"/>
      <c r="G151" s="233" t="s">
        <v>342</v>
      </c>
      <c r="H151" s="231" t="s">
        <v>343</v>
      </c>
      <c r="I151" s="227"/>
    </row>
    <row r="152" spans="1:9">
      <c r="A152" s="231">
        <v>2</v>
      </c>
      <c r="B152" s="227"/>
      <c r="C152" s="231" t="s">
        <v>344</v>
      </c>
      <c r="D152" s="227"/>
      <c r="E152" s="232">
        <v>180</v>
      </c>
      <c r="F152" s="229"/>
      <c r="G152" s="233" t="s">
        <v>342</v>
      </c>
      <c r="H152" s="231" t="s">
        <v>345</v>
      </c>
      <c r="I152" s="227"/>
    </row>
    <row r="153" spans="1:9" ht="25.5" customHeight="1">
      <c r="A153" s="231">
        <v>3</v>
      </c>
      <c r="B153" s="227"/>
      <c r="C153" s="231" t="s">
        <v>346</v>
      </c>
      <c r="D153" s="227"/>
      <c r="E153" s="232">
        <v>50</v>
      </c>
      <c r="F153" s="229"/>
      <c r="G153" s="233" t="s">
        <v>342</v>
      </c>
      <c r="H153" s="231" t="s">
        <v>343</v>
      </c>
      <c r="I153" s="227"/>
    </row>
    <row r="154" spans="1:9" ht="25.5" customHeight="1">
      <c r="A154" s="231">
        <v>4</v>
      </c>
      <c r="B154" s="227"/>
      <c r="C154" s="231" t="s">
        <v>347</v>
      </c>
      <c r="D154" s="227"/>
      <c r="E154" s="232">
        <v>124.21</v>
      </c>
      <c r="F154" s="229"/>
      <c r="G154" s="233" t="s">
        <v>348</v>
      </c>
      <c r="H154" s="231" t="s">
        <v>349</v>
      </c>
      <c r="I154" s="227"/>
    </row>
    <row r="155" spans="1:9" ht="25.5" customHeight="1">
      <c r="A155" s="231">
        <v>5</v>
      </c>
      <c r="B155" s="227"/>
      <c r="C155" s="231" t="s">
        <v>350</v>
      </c>
      <c r="D155" s="227"/>
      <c r="E155" s="232">
        <v>49</v>
      </c>
      <c r="F155" s="229"/>
      <c r="G155" s="233" t="s">
        <v>234</v>
      </c>
      <c r="H155" s="231" t="s">
        <v>351</v>
      </c>
      <c r="I155" s="227"/>
    </row>
    <row r="156" spans="1:9" ht="25.5" customHeight="1">
      <c r="A156" s="231">
        <v>6</v>
      </c>
      <c r="B156" s="227"/>
      <c r="C156" s="231" t="s">
        <v>352</v>
      </c>
      <c r="D156" s="227"/>
      <c r="E156" s="232">
        <v>50</v>
      </c>
      <c r="F156" s="229"/>
      <c r="G156" s="233" t="s">
        <v>353</v>
      </c>
      <c r="H156" s="231" t="s">
        <v>343</v>
      </c>
      <c r="I156" s="227"/>
    </row>
    <row r="157" spans="1:9" ht="25.5" customHeight="1">
      <c r="A157" s="231">
        <v>7</v>
      </c>
      <c r="B157" s="227"/>
      <c r="C157" s="231" t="s">
        <v>354</v>
      </c>
      <c r="D157" s="227"/>
      <c r="E157" s="232">
        <v>50</v>
      </c>
      <c r="F157" s="229"/>
      <c r="G157" s="233" t="s">
        <v>353</v>
      </c>
      <c r="H157" s="231" t="s">
        <v>343</v>
      </c>
      <c r="I157" s="227"/>
    </row>
    <row r="158" spans="1:9" ht="25.5" customHeight="1">
      <c r="A158" s="231">
        <v>8</v>
      </c>
      <c r="B158" s="227"/>
      <c r="C158" s="231" t="s">
        <v>355</v>
      </c>
      <c r="D158" s="227"/>
      <c r="E158" s="232">
        <v>50</v>
      </c>
      <c r="F158" s="229"/>
      <c r="G158" s="233" t="s">
        <v>356</v>
      </c>
      <c r="H158" s="231" t="s">
        <v>343</v>
      </c>
      <c r="I158" s="227"/>
    </row>
    <row r="159" spans="1:9" ht="25.5" customHeight="1">
      <c r="A159" s="231">
        <v>9</v>
      </c>
      <c r="B159" s="227"/>
      <c r="C159" s="231" t="s">
        <v>357</v>
      </c>
      <c r="D159" s="227"/>
      <c r="E159" s="232">
        <v>50</v>
      </c>
      <c r="F159" s="229"/>
      <c r="G159" s="233" t="s">
        <v>213</v>
      </c>
      <c r="H159" s="231" t="s">
        <v>343</v>
      </c>
      <c r="I159" s="227"/>
    </row>
    <row r="160" spans="1:9" ht="25.5" customHeight="1">
      <c r="A160" s="231">
        <v>10</v>
      </c>
      <c r="B160" s="227"/>
      <c r="C160" s="231" t="s">
        <v>358</v>
      </c>
      <c r="D160" s="227"/>
      <c r="E160" s="232">
        <v>50</v>
      </c>
      <c r="F160" s="229"/>
      <c r="G160" s="233" t="s">
        <v>221</v>
      </c>
      <c r="H160" s="231" t="s">
        <v>343</v>
      </c>
      <c r="I160" s="227"/>
    </row>
    <row r="161" spans="1:9" ht="25.5" customHeight="1">
      <c r="A161" s="231">
        <v>11</v>
      </c>
      <c r="B161" s="227"/>
      <c r="C161" s="231" t="s">
        <v>359</v>
      </c>
      <c r="D161" s="227"/>
      <c r="E161" s="232">
        <v>50</v>
      </c>
      <c r="F161" s="229"/>
      <c r="G161" s="233" t="s">
        <v>285</v>
      </c>
      <c r="H161" s="231" t="s">
        <v>343</v>
      </c>
      <c r="I161" s="227"/>
    </row>
    <row r="162" spans="1:9">
      <c r="A162" s="231">
        <v>12</v>
      </c>
      <c r="B162" s="227"/>
      <c r="C162" s="231" t="s">
        <v>360</v>
      </c>
      <c r="D162" s="227"/>
      <c r="E162" s="232">
        <v>120</v>
      </c>
      <c r="F162" s="229"/>
      <c r="G162" s="233" t="s">
        <v>290</v>
      </c>
      <c r="H162" s="231" t="s">
        <v>361</v>
      </c>
      <c r="I162" s="227"/>
    </row>
    <row r="163" spans="1:9" ht="25.5" customHeight="1">
      <c r="A163" s="231">
        <v>13</v>
      </c>
      <c r="B163" s="227"/>
      <c r="C163" s="231" t="s">
        <v>362</v>
      </c>
      <c r="D163" s="227"/>
      <c r="E163" s="232">
        <v>50</v>
      </c>
      <c r="F163" s="229"/>
      <c r="G163" s="233" t="s">
        <v>290</v>
      </c>
      <c r="H163" s="231" t="s">
        <v>343</v>
      </c>
      <c r="I163" s="227"/>
    </row>
    <row r="164" spans="1:9" ht="25.5" customHeight="1">
      <c r="A164" s="231">
        <v>14</v>
      </c>
      <c r="B164" s="227"/>
      <c r="C164" s="231" t="s">
        <v>363</v>
      </c>
      <c r="D164" s="227"/>
      <c r="E164" s="232">
        <v>50</v>
      </c>
      <c r="F164" s="229"/>
      <c r="G164" s="233" t="s">
        <v>364</v>
      </c>
      <c r="H164" s="231" t="s">
        <v>343</v>
      </c>
      <c r="I164" s="227"/>
    </row>
    <row r="165" spans="1:9" ht="25.5" customHeight="1">
      <c r="A165" s="231">
        <v>15</v>
      </c>
      <c r="B165" s="227"/>
      <c r="C165" s="231" t="s">
        <v>365</v>
      </c>
      <c r="D165" s="227"/>
      <c r="E165" s="232">
        <v>50</v>
      </c>
      <c r="F165" s="229"/>
      <c r="G165" s="233" t="s">
        <v>364</v>
      </c>
      <c r="H165" s="231" t="s">
        <v>343</v>
      </c>
      <c r="I165" s="227"/>
    </row>
    <row r="166" spans="1:9" ht="25.5" customHeight="1">
      <c r="A166" s="231">
        <v>16</v>
      </c>
      <c r="B166" s="227"/>
      <c r="C166" s="231" t="s">
        <v>366</v>
      </c>
      <c r="D166" s="227"/>
      <c r="E166" s="232">
        <v>50</v>
      </c>
      <c r="F166" s="229"/>
      <c r="G166" s="233" t="s">
        <v>193</v>
      </c>
      <c r="H166" s="231" t="s">
        <v>343</v>
      </c>
      <c r="I166" s="227"/>
    </row>
    <row r="167" spans="1:9">
      <c r="A167" s="226"/>
      <c r="B167" s="227"/>
      <c r="C167" s="226"/>
      <c r="D167" s="227"/>
      <c r="E167" s="234">
        <v>1073.21</v>
      </c>
      <c r="F167" s="229"/>
      <c r="G167" s="230"/>
      <c r="H167" s="226"/>
      <c r="I167" s="227"/>
    </row>
    <row r="168" spans="1:9" ht="37.5" customHeight="1">
      <c r="A168" s="224" t="s">
        <v>367</v>
      </c>
      <c r="B168" s="225"/>
      <c r="C168" s="225"/>
      <c r="D168" s="225"/>
      <c r="E168" s="225"/>
      <c r="F168" s="225"/>
      <c r="G168" s="225"/>
      <c r="H168" s="225"/>
      <c r="I168" s="225"/>
    </row>
    <row r="169" spans="1:9">
      <c r="A169" s="226" t="s">
        <v>183</v>
      </c>
      <c r="B169" s="227"/>
      <c r="C169" s="226" t="s">
        <v>184</v>
      </c>
      <c r="D169" s="227"/>
      <c r="E169" s="228" t="s">
        <v>185</v>
      </c>
      <c r="F169" s="229"/>
      <c r="G169" s="230" t="s">
        <v>186</v>
      </c>
      <c r="H169" s="226" t="s">
        <v>187</v>
      </c>
      <c r="I169" s="227"/>
    </row>
    <row r="170" spans="1:9" ht="25.5" customHeight="1">
      <c r="A170" s="231">
        <v>1</v>
      </c>
      <c r="B170" s="227"/>
      <c r="C170" s="231" t="s">
        <v>368</v>
      </c>
      <c r="D170" s="227"/>
      <c r="E170" s="232">
        <v>234.14</v>
      </c>
      <c r="F170" s="229"/>
      <c r="G170" s="233" t="s">
        <v>369</v>
      </c>
      <c r="H170" s="231" t="s">
        <v>370</v>
      </c>
      <c r="I170" s="227"/>
    </row>
    <row r="171" spans="1:9" ht="25.5" customHeight="1">
      <c r="A171" s="231">
        <v>2</v>
      </c>
      <c r="B171" s="227"/>
      <c r="C171" s="231" t="s">
        <v>371</v>
      </c>
      <c r="D171" s="227"/>
      <c r="E171" s="232">
        <v>468.33</v>
      </c>
      <c r="F171" s="229"/>
      <c r="G171" s="233" t="s">
        <v>369</v>
      </c>
      <c r="H171" s="231" t="s">
        <v>370</v>
      </c>
      <c r="I171" s="227"/>
    </row>
    <row r="172" spans="1:9">
      <c r="A172" s="226"/>
      <c r="B172" s="227"/>
      <c r="C172" s="226"/>
      <c r="D172" s="227"/>
      <c r="E172" s="234">
        <v>702.47</v>
      </c>
      <c r="F172" s="229"/>
      <c r="G172" s="230"/>
      <c r="H172" s="226"/>
      <c r="I172" s="227"/>
    </row>
    <row r="173" spans="1:9">
      <c r="A173" s="224" t="s">
        <v>372</v>
      </c>
      <c r="B173" s="225"/>
      <c r="C173" s="225"/>
      <c r="D173" s="225"/>
      <c r="E173" s="225"/>
      <c r="F173" s="225"/>
      <c r="G173" s="225"/>
      <c r="H173" s="225"/>
      <c r="I173" s="225"/>
    </row>
    <row r="174" spans="1:9">
      <c r="A174" s="226" t="s">
        <v>183</v>
      </c>
      <c r="B174" s="227"/>
      <c r="C174" s="226" t="s">
        <v>184</v>
      </c>
      <c r="D174" s="227"/>
      <c r="E174" s="228" t="s">
        <v>185</v>
      </c>
      <c r="F174" s="229"/>
      <c r="G174" s="230" t="s">
        <v>186</v>
      </c>
      <c r="H174" s="226" t="s">
        <v>187</v>
      </c>
      <c r="I174" s="227"/>
    </row>
    <row r="175" spans="1:9" ht="26.25" customHeight="1">
      <c r="A175" s="231">
        <v>1</v>
      </c>
      <c r="B175" s="227"/>
      <c r="C175" s="231" t="s">
        <v>373</v>
      </c>
      <c r="D175" s="227"/>
      <c r="E175" s="232">
        <v>73</v>
      </c>
      <c r="F175" s="229"/>
      <c r="G175" s="233" t="s">
        <v>374</v>
      </c>
      <c r="H175" s="231" t="s">
        <v>375</v>
      </c>
      <c r="I175" s="227"/>
    </row>
    <row r="176" spans="1:9" ht="26.25" customHeight="1">
      <c r="A176" s="231">
        <v>2</v>
      </c>
      <c r="B176" s="227"/>
      <c r="C176" s="231" t="s">
        <v>376</v>
      </c>
      <c r="D176" s="227"/>
      <c r="E176" s="232">
        <v>76.5</v>
      </c>
      <c r="F176" s="229"/>
      <c r="G176" s="233" t="s">
        <v>374</v>
      </c>
      <c r="H176" s="231" t="s">
        <v>377</v>
      </c>
      <c r="I176" s="227"/>
    </row>
    <row r="177" spans="1:9" ht="26.25" customHeight="1">
      <c r="A177" s="231">
        <v>3</v>
      </c>
      <c r="B177" s="227"/>
      <c r="C177" s="231" t="s">
        <v>378</v>
      </c>
      <c r="D177" s="227"/>
      <c r="E177" s="232">
        <v>48</v>
      </c>
      <c r="F177" s="229"/>
      <c r="G177" s="233" t="s">
        <v>374</v>
      </c>
      <c r="H177" s="231" t="s">
        <v>377</v>
      </c>
      <c r="I177" s="227"/>
    </row>
    <row r="178" spans="1:9" ht="26.25" customHeight="1">
      <c r="A178" s="231">
        <v>4</v>
      </c>
      <c r="B178" s="227"/>
      <c r="C178" s="231" t="s">
        <v>379</v>
      </c>
      <c r="D178" s="227"/>
      <c r="E178" s="232">
        <v>34</v>
      </c>
      <c r="F178" s="229"/>
      <c r="G178" s="233" t="s">
        <v>374</v>
      </c>
      <c r="H178" s="231" t="s">
        <v>377</v>
      </c>
      <c r="I178" s="227"/>
    </row>
    <row r="179" spans="1:9" ht="26.25" customHeight="1">
      <c r="A179" s="231">
        <v>5</v>
      </c>
      <c r="B179" s="227"/>
      <c r="C179" s="231" t="s">
        <v>380</v>
      </c>
      <c r="D179" s="227"/>
      <c r="E179" s="232">
        <v>106.8</v>
      </c>
      <c r="F179" s="229"/>
      <c r="G179" s="233" t="s">
        <v>374</v>
      </c>
      <c r="H179" s="231" t="s">
        <v>381</v>
      </c>
      <c r="I179" s="227"/>
    </row>
    <row r="180" spans="1:9" ht="26.25" customHeight="1">
      <c r="A180" s="231">
        <v>6</v>
      </c>
      <c r="B180" s="227"/>
      <c r="C180" s="231" t="s">
        <v>382</v>
      </c>
      <c r="D180" s="227"/>
      <c r="E180" s="232">
        <v>60</v>
      </c>
      <c r="F180" s="229"/>
      <c r="G180" s="233" t="s">
        <v>374</v>
      </c>
      <c r="H180" s="231" t="s">
        <v>377</v>
      </c>
      <c r="I180" s="227"/>
    </row>
    <row r="181" spans="1:9" ht="26.25" customHeight="1">
      <c r="A181" s="231">
        <v>7</v>
      </c>
      <c r="B181" s="227"/>
      <c r="C181" s="231" t="s">
        <v>383</v>
      </c>
      <c r="D181" s="227"/>
      <c r="E181" s="232">
        <v>26</v>
      </c>
      <c r="F181" s="229"/>
      <c r="G181" s="233" t="s">
        <v>374</v>
      </c>
      <c r="H181" s="231" t="s">
        <v>377</v>
      </c>
      <c r="I181" s="227"/>
    </row>
    <row r="182" spans="1:9" ht="26.25" customHeight="1">
      <c r="A182" s="231">
        <v>8</v>
      </c>
      <c r="B182" s="227"/>
      <c r="C182" s="231" t="s">
        <v>384</v>
      </c>
      <c r="D182" s="227"/>
      <c r="E182" s="232">
        <v>1710</v>
      </c>
      <c r="F182" s="229"/>
      <c r="G182" s="233" t="s">
        <v>342</v>
      </c>
      <c r="H182" s="231" t="s">
        <v>345</v>
      </c>
      <c r="I182" s="227"/>
    </row>
    <row r="183" spans="1:9" ht="26.25" customHeight="1">
      <c r="A183" s="231">
        <v>9</v>
      </c>
      <c r="B183" s="227"/>
      <c r="C183" s="231" t="s">
        <v>385</v>
      </c>
      <c r="D183" s="227"/>
      <c r="E183" s="232">
        <v>386.6</v>
      </c>
      <c r="F183" s="229"/>
      <c r="G183" s="233" t="s">
        <v>338</v>
      </c>
      <c r="H183" s="231" t="s">
        <v>386</v>
      </c>
      <c r="I183" s="227"/>
    </row>
    <row r="184" spans="1:9" ht="26.25" customHeight="1">
      <c r="A184" s="231">
        <v>10</v>
      </c>
      <c r="B184" s="227"/>
      <c r="C184" s="231" t="s">
        <v>387</v>
      </c>
      <c r="D184" s="227"/>
      <c r="E184" s="232">
        <v>220.3</v>
      </c>
      <c r="F184" s="229"/>
      <c r="G184" s="233" t="s">
        <v>338</v>
      </c>
      <c r="H184" s="231" t="s">
        <v>386</v>
      </c>
      <c r="I184" s="227"/>
    </row>
    <row r="185" spans="1:9" ht="26.25" customHeight="1">
      <c r="A185" s="231">
        <v>11</v>
      </c>
      <c r="B185" s="227"/>
      <c r="C185" s="231" t="s">
        <v>388</v>
      </c>
      <c r="D185" s="227"/>
      <c r="E185" s="232">
        <v>4882.8500000000004</v>
      </c>
      <c r="F185" s="229"/>
      <c r="G185" s="233" t="s">
        <v>205</v>
      </c>
      <c r="H185" s="231" t="s">
        <v>389</v>
      </c>
      <c r="I185" s="227"/>
    </row>
    <row r="186" spans="1:9" ht="26.25" customHeight="1">
      <c r="A186" s="231">
        <v>12</v>
      </c>
      <c r="B186" s="227"/>
      <c r="C186" s="231" t="s">
        <v>390</v>
      </c>
      <c r="D186" s="227"/>
      <c r="E186" s="232">
        <v>59.5</v>
      </c>
      <c r="F186" s="229"/>
      <c r="G186" s="233" t="s">
        <v>353</v>
      </c>
      <c r="H186" s="231" t="s">
        <v>391</v>
      </c>
      <c r="I186" s="227"/>
    </row>
    <row r="187" spans="1:9" ht="26.25" customHeight="1">
      <c r="A187" s="231">
        <v>13</v>
      </c>
      <c r="B187" s="227"/>
      <c r="C187" s="231" t="s">
        <v>392</v>
      </c>
      <c r="D187" s="227"/>
      <c r="E187" s="232">
        <v>64.5</v>
      </c>
      <c r="F187" s="229"/>
      <c r="G187" s="233" t="s">
        <v>353</v>
      </c>
      <c r="H187" s="231" t="s">
        <v>393</v>
      </c>
      <c r="I187" s="227"/>
    </row>
    <row r="188" spans="1:9" ht="26.25" customHeight="1">
      <c r="A188" s="231">
        <v>14</v>
      </c>
      <c r="B188" s="227"/>
      <c r="C188" s="231" t="s">
        <v>394</v>
      </c>
      <c r="D188" s="227"/>
      <c r="E188" s="232">
        <v>130</v>
      </c>
      <c r="F188" s="229"/>
      <c r="G188" s="233" t="s">
        <v>224</v>
      </c>
      <c r="H188" s="231" t="s">
        <v>395</v>
      </c>
      <c r="I188" s="227"/>
    </row>
    <row r="189" spans="1:9" ht="26.25" customHeight="1">
      <c r="A189" s="231">
        <v>15</v>
      </c>
      <c r="B189" s="227"/>
      <c r="C189" s="231" t="s">
        <v>396</v>
      </c>
      <c r="D189" s="227"/>
      <c r="E189" s="232">
        <v>45</v>
      </c>
      <c r="F189" s="229"/>
      <c r="G189" s="233" t="s">
        <v>224</v>
      </c>
      <c r="H189" s="231" t="s">
        <v>377</v>
      </c>
      <c r="I189" s="227"/>
    </row>
    <row r="190" spans="1:9" ht="26.25" customHeight="1">
      <c r="A190" s="231">
        <v>16</v>
      </c>
      <c r="B190" s="227"/>
      <c r="C190" s="231" t="s">
        <v>397</v>
      </c>
      <c r="D190" s="227"/>
      <c r="E190" s="232">
        <v>21.5</v>
      </c>
      <c r="F190" s="229"/>
      <c r="G190" s="233" t="s">
        <v>224</v>
      </c>
      <c r="H190" s="231" t="s">
        <v>377</v>
      </c>
      <c r="I190" s="227"/>
    </row>
    <row r="191" spans="1:9" ht="26.25" customHeight="1">
      <c r="A191" s="231">
        <v>17</v>
      </c>
      <c r="B191" s="227"/>
      <c r="C191" s="231" t="s">
        <v>398</v>
      </c>
      <c r="D191" s="227"/>
      <c r="E191" s="232">
        <v>40</v>
      </c>
      <c r="F191" s="229"/>
      <c r="G191" s="233" t="s">
        <v>224</v>
      </c>
      <c r="H191" s="231" t="s">
        <v>399</v>
      </c>
      <c r="I191" s="227"/>
    </row>
    <row r="192" spans="1:9" ht="26.25" customHeight="1">
      <c r="A192" s="231">
        <v>18</v>
      </c>
      <c r="B192" s="227"/>
      <c r="C192" s="231" t="s">
        <v>400</v>
      </c>
      <c r="D192" s="227"/>
      <c r="E192" s="232">
        <v>373</v>
      </c>
      <c r="F192" s="229"/>
      <c r="G192" s="233" t="s">
        <v>224</v>
      </c>
      <c r="H192" s="231" t="s">
        <v>395</v>
      </c>
      <c r="I192" s="227"/>
    </row>
    <row r="193" spans="1:9" ht="26.25" customHeight="1">
      <c r="A193" s="231">
        <v>19</v>
      </c>
      <c r="B193" s="227"/>
      <c r="C193" s="231" t="s">
        <v>401</v>
      </c>
      <c r="D193" s="227"/>
      <c r="E193" s="232">
        <v>76.2</v>
      </c>
      <c r="F193" s="229"/>
      <c r="G193" s="233" t="s">
        <v>224</v>
      </c>
      <c r="H193" s="231" t="s">
        <v>402</v>
      </c>
      <c r="I193" s="227"/>
    </row>
    <row r="194" spans="1:9" ht="26.25" customHeight="1">
      <c r="A194" s="231">
        <v>20</v>
      </c>
      <c r="B194" s="227"/>
      <c r="C194" s="231" t="s">
        <v>401</v>
      </c>
      <c r="D194" s="227"/>
      <c r="E194" s="232">
        <v>41.1</v>
      </c>
      <c r="F194" s="229"/>
      <c r="G194" s="233" t="s">
        <v>224</v>
      </c>
      <c r="H194" s="231" t="s">
        <v>403</v>
      </c>
      <c r="I194" s="227"/>
    </row>
    <row r="195" spans="1:9" ht="26.25" customHeight="1">
      <c r="A195" s="231">
        <v>21</v>
      </c>
      <c r="B195" s="227"/>
      <c r="C195" s="231" t="s">
        <v>404</v>
      </c>
      <c r="D195" s="227"/>
      <c r="E195" s="232">
        <v>99</v>
      </c>
      <c r="F195" s="229"/>
      <c r="G195" s="233" t="s">
        <v>224</v>
      </c>
      <c r="H195" s="231" t="s">
        <v>405</v>
      </c>
      <c r="I195" s="227"/>
    </row>
    <row r="196" spans="1:9" ht="26.25" customHeight="1">
      <c r="A196" s="231">
        <v>22</v>
      </c>
      <c r="B196" s="227"/>
      <c r="C196" s="231" t="s">
        <v>406</v>
      </c>
      <c r="D196" s="227"/>
      <c r="E196" s="232">
        <v>165.6</v>
      </c>
      <c r="F196" s="229"/>
      <c r="G196" s="233" t="s">
        <v>224</v>
      </c>
      <c r="H196" s="231" t="s">
        <v>407</v>
      </c>
      <c r="I196" s="227"/>
    </row>
    <row r="197" spans="1:9" ht="26.25" customHeight="1">
      <c r="A197" s="231">
        <v>23</v>
      </c>
      <c r="B197" s="227"/>
      <c r="C197" s="231" t="s">
        <v>408</v>
      </c>
      <c r="D197" s="227"/>
      <c r="E197" s="232">
        <v>202.7</v>
      </c>
      <c r="F197" s="229"/>
      <c r="G197" s="233" t="s">
        <v>205</v>
      </c>
      <c r="H197" s="231" t="s">
        <v>375</v>
      </c>
      <c r="I197" s="227"/>
    </row>
    <row r="198" spans="1:9" ht="26.25" customHeight="1">
      <c r="A198" s="231">
        <v>24</v>
      </c>
      <c r="B198" s="227"/>
      <c r="C198" s="231" t="s">
        <v>409</v>
      </c>
      <c r="D198" s="227"/>
      <c r="E198" s="232">
        <v>180</v>
      </c>
      <c r="F198" s="229"/>
      <c r="G198" s="233" t="s">
        <v>237</v>
      </c>
      <c r="H198" s="231" t="s">
        <v>377</v>
      </c>
      <c r="I198" s="227"/>
    </row>
    <row r="199" spans="1:9" ht="26.25" customHeight="1">
      <c r="A199" s="231">
        <v>25</v>
      </c>
      <c r="B199" s="227"/>
      <c r="C199" s="231" t="s">
        <v>410</v>
      </c>
      <c r="D199" s="227"/>
      <c r="E199" s="232">
        <v>4479.2</v>
      </c>
      <c r="F199" s="229"/>
      <c r="G199" s="233" t="s">
        <v>411</v>
      </c>
      <c r="H199" s="231" t="s">
        <v>389</v>
      </c>
      <c r="I199" s="227"/>
    </row>
    <row r="200" spans="1:9" ht="26.25" customHeight="1">
      <c r="A200" s="231">
        <v>26</v>
      </c>
      <c r="B200" s="227"/>
      <c r="C200" s="231" t="s">
        <v>380</v>
      </c>
      <c r="D200" s="227"/>
      <c r="E200" s="232">
        <v>54</v>
      </c>
      <c r="F200" s="229"/>
      <c r="G200" s="233" t="s">
        <v>412</v>
      </c>
      <c r="H200" s="231" t="s">
        <v>381</v>
      </c>
      <c r="I200" s="227"/>
    </row>
    <row r="201" spans="1:9" ht="26.25" customHeight="1">
      <c r="A201" s="231">
        <v>27</v>
      </c>
      <c r="B201" s="227"/>
      <c r="C201" s="231" t="s">
        <v>413</v>
      </c>
      <c r="D201" s="227"/>
      <c r="E201" s="232">
        <v>45.8</v>
      </c>
      <c r="F201" s="229"/>
      <c r="G201" s="233" t="s">
        <v>196</v>
      </c>
      <c r="H201" s="231" t="s">
        <v>197</v>
      </c>
      <c r="I201" s="227"/>
    </row>
    <row r="202" spans="1:9" ht="26.25" customHeight="1">
      <c r="A202" s="231">
        <v>28</v>
      </c>
      <c r="B202" s="227"/>
      <c r="C202" s="231" t="s">
        <v>414</v>
      </c>
      <c r="D202" s="227"/>
      <c r="E202" s="232">
        <v>145</v>
      </c>
      <c r="F202" s="229"/>
      <c r="G202" s="233" t="s">
        <v>196</v>
      </c>
      <c r="H202" s="231" t="s">
        <v>415</v>
      </c>
      <c r="I202" s="227"/>
    </row>
    <row r="203" spans="1:9" ht="26.25" customHeight="1">
      <c r="A203" s="231">
        <v>29</v>
      </c>
      <c r="B203" s="227"/>
      <c r="C203" s="231" t="s">
        <v>416</v>
      </c>
      <c r="D203" s="227"/>
      <c r="E203" s="232">
        <v>37.200000000000003</v>
      </c>
      <c r="F203" s="229"/>
      <c r="G203" s="233" t="s">
        <v>417</v>
      </c>
      <c r="H203" s="231" t="s">
        <v>407</v>
      </c>
      <c r="I203" s="227"/>
    </row>
    <row r="204" spans="1:9" ht="26.25" customHeight="1">
      <c r="A204" s="231">
        <v>30</v>
      </c>
      <c r="B204" s="227"/>
      <c r="C204" s="231" t="s">
        <v>418</v>
      </c>
      <c r="D204" s="227"/>
      <c r="E204" s="232">
        <v>37.1</v>
      </c>
      <c r="F204" s="229"/>
      <c r="G204" s="233" t="s">
        <v>417</v>
      </c>
      <c r="H204" s="231" t="s">
        <v>407</v>
      </c>
      <c r="I204" s="227"/>
    </row>
    <row r="205" spans="1:9" ht="26.25" customHeight="1">
      <c r="A205" s="231">
        <v>31</v>
      </c>
      <c r="B205" s="227"/>
      <c r="C205" s="231" t="s">
        <v>419</v>
      </c>
      <c r="D205" s="227"/>
      <c r="E205" s="232">
        <v>287</v>
      </c>
      <c r="F205" s="229"/>
      <c r="G205" s="233" t="s">
        <v>417</v>
      </c>
      <c r="H205" s="231" t="s">
        <v>381</v>
      </c>
      <c r="I205" s="227"/>
    </row>
    <row r="206" spans="1:9" ht="26.25" customHeight="1">
      <c r="A206" s="231">
        <v>32</v>
      </c>
      <c r="B206" s="227"/>
      <c r="C206" s="231" t="s">
        <v>420</v>
      </c>
      <c r="D206" s="227"/>
      <c r="E206" s="232">
        <v>113.8</v>
      </c>
      <c r="F206" s="229"/>
      <c r="G206" s="233" t="s">
        <v>417</v>
      </c>
      <c r="H206" s="231" t="s">
        <v>421</v>
      </c>
      <c r="I206" s="227"/>
    </row>
    <row r="207" spans="1:9" ht="26.25" customHeight="1">
      <c r="A207" s="231">
        <v>33</v>
      </c>
      <c r="B207" s="227"/>
      <c r="C207" s="231" t="s">
        <v>422</v>
      </c>
      <c r="D207" s="227"/>
      <c r="E207" s="232">
        <v>88.2</v>
      </c>
      <c r="F207" s="229"/>
      <c r="G207" s="233" t="s">
        <v>417</v>
      </c>
      <c r="H207" s="231" t="s">
        <v>421</v>
      </c>
      <c r="I207" s="227"/>
    </row>
    <row r="208" spans="1:9" ht="26.25" customHeight="1">
      <c r="A208" s="231">
        <v>34</v>
      </c>
      <c r="B208" s="227"/>
      <c r="C208" s="231" t="s">
        <v>423</v>
      </c>
      <c r="D208" s="227"/>
      <c r="E208" s="232">
        <v>38</v>
      </c>
      <c r="F208" s="229"/>
      <c r="G208" s="233" t="s">
        <v>417</v>
      </c>
      <c r="H208" s="231" t="s">
        <v>377</v>
      </c>
      <c r="I208" s="227"/>
    </row>
    <row r="209" spans="1:9" ht="26.25" customHeight="1">
      <c r="A209" s="231">
        <v>35</v>
      </c>
      <c r="B209" s="227"/>
      <c r="C209" s="231" t="s">
        <v>424</v>
      </c>
      <c r="D209" s="227"/>
      <c r="E209" s="232">
        <v>8</v>
      </c>
      <c r="F209" s="229"/>
      <c r="G209" s="233" t="s">
        <v>417</v>
      </c>
      <c r="H209" s="231" t="s">
        <v>377</v>
      </c>
      <c r="I209" s="227"/>
    </row>
    <row r="210" spans="1:9" ht="26.25" customHeight="1">
      <c r="A210" s="231">
        <v>36</v>
      </c>
      <c r="B210" s="227"/>
      <c r="C210" s="231" t="s">
        <v>425</v>
      </c>
      <c r="D210" s="227"/>
      <c r="E210" s="232">
        <v>98</v>
      </c>
      <c r="F210" s="229"/>
      <c r="G210" s="233" t="s">
        <v>417</v>
      </c>
      <c r="H210" s="231" t="s">
        <v>377</v>
      </c>
      <c r="I210" s="227"/>
    </row>
    <row r="211" spans="1:9" ht="26.25" customHeight="1">
      <c r="A211" s="231">
        <v>37</v>
      </c>
      <c r="B211" s="227"/>
      <c r="C211" s="231" t="s">
        <v>426</v>
      </c>
      <c r="D211" s="227"/>
      <c r="E211" s="232">
        <v>10.5</v>
      </c>
      <c r="F211" s="229"/>
      <c r="G211" s="233" t="s">
        <v>271</v>
      </c>
      <c r="H211" s="231" t="s">
        <v>427</v>
      </c>
      <c r="I211" s="227"/>
    </row>
    <row r="212" spans="1:9" ht="26.25" customHeight="1">
      <c r="A212" s="231">
        <v>38</v>
      </c>
      <c r="B212" s="227"/>
      <c r="C212" s="231" t="s">
        <v>428</v>
      </c>
      <c r="D212" s="227"/>
      <c r="E212" s="232">
        <v>17</v>
      </c>
      <c r="F212" s="229"/>
      <c r="G212" s="233" t="s">
        <v>271</v>
      </c>
      <c r="H212" s="231" t="s">
        <v>377</v>
      </c>
      <c r="I212" s="227"/>
    </row>
    <row r="213" spans="1:9" ht="26.25" customHeight="1">
      <c r="A213" s="231">
        <v>39</v>
      </c>
      <c r="B213" s="227"/>
      <c r="C213" s="231" t="s">
        <v>429</v>
      </c>
      <c r="D213" s="227"/>
      <c r="E213" s="232">
        <v>8</v>
      </c>
      <c r="F213" s="229"/>
      <c r="G213" s="233" t="s">
        <v>417</v>
      </c>
      <c r="H213" s="231" t="s">
        <v>377</v>
      </c>
      <c r="I213" s="227"/>
    </row>
    <row r="214" spans="1:9" ht="26.25" customHeight="1">
      <c r="A214" s="231">
        <v>40</v>
      </c>
      <c r="B214" s="227"/>
      <c r="C214" s="231" t="s">
        <v>430</v>
      </c>
      <c r="D214" s="227"/>
      <c r="E214" s="232">
        <v>51.6</v>
      </c>
      <c r="F214" s="229"/>
      <c r="G214" s="233" t="s">
        <v>271</v>
      </c>
      <c r="H214" s="231" t="s">
        <v>431</v>
      </c>
      <c r="I214" s="227"/>
    </row>
    <row r="215" spans="1:9" ht="26.25" customHeight="1">
      <c r="A215" s="231">
        <v>41</v>
      </c>
      <c r="B215" s="227"/>
      <c r="C215" s="231" t="s">
        <v>432</v>
      </c>
      <c r="D215" s="227"/>
      <c r="E215" s="232">
        <v>124</v>
      </c>
      <c r="F215" s="229"/>
      <c r="G215" s="233" t="s">
        <v>271</v>
      </c>
      <c r="H215" s="231" t="s">
        <v>433</v>
      </c>
      <c r="I215" s="227"/>
    </row>
    <row r="216" spans="1:9" ht="26.25" customHeight="1">
      <c r="A216" s="231">
        <v>42</v>
      </c>
      <c r="B216" s="227"/>
      <c r="C216" s="231" t="s">
        <v>434</v>
      </c>
      <c r="D216" s="227"/>
      <c r="E216" s="232">
        <v>104.4</v>
      </c>
      <c r="F216" s="229"/>
      <c r="G216" s="233" t="s">
        <v>271</v>
      </c>
      <c r="H216" s="231" t="s">
        <v>421</v>
      </c>
      <c r="I216" s="227"/>
    </row>
    <row r="217" spans="1:9" ht="26.25" customHeight="1">
      <c r="A217" s="231">
        <v>43</v>
      </c>
      <c r="B217" s="227"/>
      <c r="C217" s="231" t="s">
        <v>435</v>
      </c>
      <c r="D217" s="227"/>
      <c r="E217" s="232">
        <v>72.5</v>
      </c>
      <c r="F217" s="229"/>
      <c r="G217" s="233" t="s">
        <v>271</v>
      </c>
      <c r="H217" s="231" t="s">
        <v>436</v>
      </c>
      <c r="I217" s="227"/>
    </row>
    <row r="218" spans="1:9" ht="26.25" customHeight="1">
      <c r="A218" s="231">
        <v>44</v>
      </c>
      <c r="B218" s="227"/>
      <c r="C218" s="231" t="s">
        <v>434</v>
      </c>
      <c r="D218" s="227"/>
      <c r="E218" s="232">
        <v>10.5</v>
      </c>
      <c r="F218" s="229"/>
      <c r="G218" s="233" t="s">
        <v>271</v>
      </c>
      <c r="H218" s="231" t="s">
        <v>377</v>
      </c>
      <c r="I218" s="227"/>
    </row>
    <row r="219" spans="1:9" ht="26.25" customHeight="1">
      <c r="A219" s="231">
        <v>45</v>
      </c>
      <c r="B219" s="227"/>
      <c r="C219" s="231" t="s">
        <v>437</v>
      </c>
      <c r="D219" s="227"/>
      <c r="E219" s="232">
        <v>75.099999999999994</v>
      </c>
      <c r="F219" s="229"/>
      <c r="G219" s="233" t="s">
        <v>271</v>
      </c>
      <c r="H219" s="231" t="s">
        <v>421</v>
      </c>
      <c r="I219" s="227"/>
    </row>
    <row r="220" spans="1:9" ht="26.25" customHeight="1">
      <c r="A220" s="231">
        <v>46</v>
      </c>
      <c r="B220" s="227"/>
      <c r="C220" s="231" t="s">
        <v>438</v>
      </c>
      <c r="D220" s="227"/>
      <c r="E220" s="232">
        <v>290</v>
      </c>
      <c r="F220" s="229"/>
      <c r="G220" s="233" t="s">
        <v>271</v>
      </c>
      <c r="H220" s="231" t="s">
        <v>439</v>
      </c>
      <c r="I220" s="227"/>
    </row>
    <row r="221" spans="1:9" ht="26.25" customHeight="1">
      <c r="A221" s="231">
        <v>47</v>
      </c>
      <c r="B221" s="227"/>
      <c r="C221" s="231" t="s">
        <v>440</v>
      </c>
      <c r="D221" s="227"/>
      <c r="E221" s="232">
        <v>58.8</v>
      </c>
      <c r="F221" s="229"/>
      <c r="G221" s="233" t="s">
        <v>271</v>
      </c>
      <c r="H221" s="231" t="s">
        <v>441</v>
      </c>
      <c r="I221" s="227"/>
    </row>
    <row r="222" spans="1:9" ht="26.25" customHeight="1">
      <c r="A222" s="231">
        <v>48</v>
      </c>
      <c r="B222" s="227"/>
      <c r="C222" s="231" t="s">
        <v>442</v>
      </c>
      <c r="D222" s="227"/>
      <c r="E222" s="232">
        <v>3874.9</v>
      </c>
      <c r="F222" s="229"/>
      <c r="G222" s="233" t="s">
        <v>443</v>
      </c>
      <c r="H222" s="231" t="s">
        <v>444</v>
      </c>
      <c r="I222" s="227"/>
    </row>
    <row r="223" spans="1:9" ht="26.25" customHeight="1">
      <c r="A223" s="231">
        <v>49</v>
      </c>
      <c r="B223" s="227"/>
      <c r="C223" s="231" t="s">
        <v>445</v>
      </c>
      <c r="D223" s="227"/>
      <c r="E223" s="232">
        <v>9.5</v>
      </c>
      <c r="F223" s="229"/>
      <c r="G223" s="233" t="s">
        <v>271</v>
      </c>
      <c r="H223" s="231" t="s">
        <v>399</v>
      </c>
      <c r="I223" s="227"/>
    </row>
    <row r="224" spans="1:9" ht="26.25" customHeight="1">
      <c r="A224" s="231">
        <v>50</v>
      </c>
      <c r="B224" s="227"/>
      <c r="C224" s="231" t="s">
        <v>446</v>
      </c>
      <c r="D224" s="227"/>
      <c r="E224" s="232">
        <v>297.39999999999998</v>
      </c>
      <c r="F224" s="229"/>
      <c r="G224" s="233" t="s">
        <v>290</v>
      </c>
      <c r="H224" s="231" t="s">
        <v>447</v>
      </c>
      <c r="I224" s="227"/>
    </row>
    <row r="225" spans="1:9" ht="26.25" customHeight="1">
      <c r="A225" s="231">
        <v>51</v>
      </c>
      <c r="B225" s="227"/>
      <c r="C225" s="231" t="s">
        <v>448</v>
      </c>
      <c r="D225" s="227"/>
      <c r="E225" s="232">
        <v>250.6</v>
      </c>
      <c r="F225" s="229"/>
      <c r="G225" s="233" t="s">
        <v>290</v>
      </c>
      <c r="H225" s="231" t="s">
        <v>361</v>
      </c>
      <c r="I225" s="227"/>
    </row>
    <row r="226" spans="1:9" ht="26.25" customHeight="1">
      <c r="A226" s="226"/>
      <c r="B226" s="227"/>
      <c r="C226" s="226"/>
      <c r="D226" s="227"/>
      <c r="E226" s="234">
        <v>19808.250000000004</v>
      </c>
      <c r="F226" s="229"/>
      <c r="G226" s="230"/>
      <c r="H226" s="226"/>
      <c r="I226" s="227"/>
    </row>
    <row r="227" spans="1:9" ht="26.25" customHeight="1">
      <c r="A227" s="224" t="s">
        <v>449</v>
      </c>
      <c r="B227" s="225"/>
      <c r="C227" s="225"/>
      <c r="D227" s="225"/>
      <c r="E227" s="225"/>
      <c r="F227" s="225"/>
      <c r="G227" s="225"/>
      <c r="H227" s="225"/>
      <c r="I227" s="225"/>
    </row>
    <row r="228" spans="1:9" ht="26.25" customHeight="1">
      <c r="A228" s="226" t="s">
        <v>183</v>
      </c>
      <c r="B228" s="227"/>
      <c r="C228" s="226" t="s">
        <v>184</v>
      </c>
      <c r="D228" s="227"/>
      <c r="E228" s="228" t="s">
        <v>185</v>
      </c>
      <c r="F228" s="229"/>
      <c r="G228" s="230" t="s">
        <v>186</v>
      </c>
      <c r="H228" s="226" t="s">
        <v>187</v>
      </c>
      <c r="I228" s="227"/>
    </row>
    <row r="229" spans="1:9" ht="26.25" customHeight="1">
      <c r="A229" s="231">
        <v>1</v>
      </c>
      <c r="B229" s="227"/>
      <c r="C229" s="231" t="s">
        <v>450</v>
      </c>
      <c r="D229" s="227"/>
      <c r="E229" s="232">
        <v>3000</v>
      </c>
      <c r="F229" s="229"/>
      <c r="G229" s="233" t="s">
        <v>451</v>
      </c>
      <c r="H229" s="231" t="s">
        <v>452</v>
      </c>
      <c r="I229" s="227"/>
    </row>
    <row r="230" spans="1:9" ht="26.25" customHeight="1">
      <c r="A230" s="231">
        <v>2</v>
      </c>
      <c r="B230" s="227"/>
      <c r="C230" s="231" t="s">
        <v>453</v>
      </c>
      <c r="D230" s="227"/>
      <c r="E230" s="232">
        <v>500</v>
      </c>
      <c r="F230" s="229"/>
      <c r="G230" s="233" t="s">
        <v>353</v>
      </c>
      <c r="H230" s="231" t="s">
        <v>454</v>
      </c>
      <c r="I230" s="227"/>
    </row>
    <row r="231" spans="1:9" ht="26.25" customHeight="1">
      <c r="A231" s="231">
        <v>3</v>
      </c>
      <c r="B231" s="227"/>
      <c r="C231" s="231" t="s">
        <v>455</v>
      </c>
      <c r="D231" s="227"/>
      <c r="E231" s="232">
        <v>1500</v>
      </c>
      <c r="F231" s="229"/>
      <c r="G231" s="233" t="s">
        <v>356</v>
      </c>
      <c r="H231" s="231" t="s">
        <v>456</v>
      </c>
      <c r="I231" s="227"/>
    </row>
    <row r="232" spans="1:9" ht="26.25" customHeight="1">
      <c r="A232" s="231">
        <v>4</v>
      </c>
      <c r="B232" s="227"/>
      <c r="C232" s="231" t="s">
        <v>457</v>
      </c>
      <c r="D232" s="227"/>
      <c r="E232" s="232">
        <v>19320</v>
      </c>
      <c r="F232" s="229"/>
      <c r="G232" s="233" t="s">
        <v>257</v>
      </c>
      <c r="H232" s="231" t="s">
        <v>458</v>
      </c>
      <c r="I232" s="227"/>
    </row>
    <row r="233" spans="1:9" ht="26.25" customHeight="1">
      <c r="A233" s="231">
        <v>5</v>
      </c>
      <c r="B233" s="227"/>
      <c r="C233" s="231" t="s">
        <v>459</v>
      </c>
      <c r="D233" s="227"/>
      <c r="E233" s="232">
        <v>5000</v>
      </c>
      <c r="F233" s="229"/>
      <c r="G233" s="233" t="s">
        <v>290</v>
      </c>
      <c r="H233" s="231" t="s">
        <v>460</v>
      </c>
      <c r="I233" s="227"/>
    </row>
    <row r="234" spans="1:9" ht="26.25" customHeight="1">
      <c r="A234" s="226"/>
      <c r="B234" s="227"/>
      <c r="C234" s="226"/>
      <c r="D234" s="227"/>
      <c r="E234" s="234">
        <v>29320</v>
      </c>
      <c r="F234" s="229"/>
      <c r="G234" s="230"/>
      <c r="H234" s="226"/>
      <c r="I234" s="227"/>
    </row>
    <row r="235" spans="1:9" ht="26.25" customHeight="1">
      <c r="A235" s="235"/>
      <c r="B235" s="235"/>
      <c r="C235" s="235"/>
      <c r="D235" s="235"/>
      <c r="E235" s="236"/>
      <c r="F235" s="236"/>
      <c r="G235" s="235"/>
      <c r="H235" s="235"/>
      <c r="I235" s="235"/>
    </row>
    <row r="236" spans="1:9">
      <c r="A236" s="235"/>
      <c r="B236" s="235"/>
      <c r="C236" s="235"/>
      <c r="D236" s="235"/>
      <c r="E236" s="236"/>
      <c r="F236" s="236"/>
      <c r="G236" s="235"/>
      <c r="H236" s="235"/>
      <c r="I236" s="235"/>
    </row>
    <row r="237" spans="1:9">
      <c r="A237" s="235"/>
      <c r="B237" s="235"/>
      <c r="C237" s="235"/>
      <c r="D237" s="235"/>
      <c r="E237" s="236"/>
      <c r="F237" s="236"/>
      <c r="G237" s="235"/>
      <c r="H237" s="235"/>
      <c r="I237" s="235"/>
    </row>
    <row r="238" spans="1:9">
      <c r="A238" s="235"/>
      <c r="B238" s="235"/>
      <c r="C238" s="235"/>
      <c r="D238" s="237" t="s">
        <v>461</v>
      </c>
      <c r="E238" s="238">
        <f>E14</f>
        <v>768823.11</v>
      </c>
      <c r="F238" s="236"/>
      <c r="G238" s="235"/>
      <c r="H238" s="235"/>
      <c r="I238" s="235"/>
    </row>
    <row r="239" spans="1:9">
      <c r="A239" s="235"/>
      <c r="B239" s="235"/>
      <c r="C239" s="235"/>
      <c r="D239" s="237" t="s">
        <v>462</v>
      </c>
      <c r="E239" s="238">
        <v>83139.12</v>
      </c>
      <c r="F239" s="239"/>
      <c r="G239" s="235"/>
      <c r="H239" s="240"/>
      <c r="I239" s="235"/>
    </row>
    <row r="240" spans="1:9">
      <c r="A240" s="235"/>
      <c r="B240" s="235"/>
      <c r="C240" s="235"/>
      <c r="D240" s="237" t="s">
        <v>463</v>
      </c>
      <c r="E240" s="238">
        <f>E234</f>
        <v>29320</v>
      </c>
      <c r="F240" s="236"/>
      <c r="G240" s="235"/>
      <c r="H240" s="235"/>
      <c r="I240" s="235"/>
    </row>
    <row r="241" spans="1:9">
      <c r="A241" s="235"/>
      <c r="B241" s="235"/>
      <c r="C241" s="235"/>
      <c r="D241" s="237"/>
      <c r="E241" s="238">
        <f>SUM(E238:E240)</f>
        <v>881282.23</v>
      </c>
      <c r="F241" s="236"/>
      <c r="G241" s="235"/>
      <c r="H241" s="235"/>
      <c r="I241" s="235"/>
    </row>
    <row r="242" spans="1:9">
      <c r="A242" s="235"/>
      <c r="B242" s="235"/>
      <c r="C242" s="235"/>
      <c r="D242" s="235"/>
      <c r="E242" s="236"/>
      <c r="F242" s="236"/>
      <c r="G242" s="235"/>
      <c r="H242" s="235"/>
      <c r="I242" s="235"/>
    </row>
  </sheetData>
  <mergeCells count="872">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6:B226"/>
    <mergeCell ref="C226:D226"/>
    <mergeCell ref="E226:F226"/>
    <mergeCell ref="H226:I226"/>
    <mergeCell ref="A227:I227"/>
    <mergeCell ref="A228:B228"/>
    <mergeCell ref="C228:D228"/>
    <mergeCell ref="E228:F228"/>
    <mergeCell ref="H228:I228"/>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3:I173"/>
    <mergeCell ref="A174:B174"/>
    <mergeCell ref="C174:D174"/>
    <mergeCell ref="E174:F174"/>
    <mergeCell ref="H174:I174"/>
    <mergeCell ref="A175:B175"/>
    <mergeCell ref="C175:D175"/>
    <mergeCell ref="E175:F175"/>
    <mergeCell ref="H175:I175"/>
    <mergeCell ref="A171:B171"/>
    <mergeCell ref="C171:D171"/>
    <mergeCell ref="E171:F171"/>
    <mergeCell ref="H171:I171"/>
    <mergeCell ref="A172:B172"/>
    <mergeCell ref="C172:D172"/>
    <mergeCell ref="E172:F172"/>
    <mergeCell ref="H172:I172"/>
    <mergeCell ref="A168:I168"/>
    <mergeCell ref="A169:B169"/>
    <mergeCell ref="C169:D169"/>
    <mergeCell ref="E169:F169"/>
    <mergeCell ref="H169:I169"/>
    <mergeCell ref="A170:B170"/>
    <mergeCell ref="C170:D170"/>
    <mergeCell ref="E170:F170"/>
    <mergeCell ref="H170:I170"/>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49:I149"/>
    <mergeCell ref="A150:B150"/>
    <mergeCell ref="C150:D150"/>
    <mergeCell ref="E150:F150"/>
    <mergeCell ref="H150:I150"/>
    <mergeCell ref="A151:B151"/>
    <mergeCell ref="C151:D151"/>
    <mergeCell ref="E151:F151"/>
    <mergeCell ref="H151:I151"/>
    <mergeCell ref="A147:B147"/>
    <mergeCell ref="C147:D147"/>
    <mergeCell ref="E147:F147"/>
    <mergeCell ref="H147:I147"/>
    <mergeCell ref="A148:B148"/>
    <mergeCell ref="C148:D148"/>
    <mergeCell ref="E148:F148"/>
    <mergeCell ref="H148:I148"/>
    <mergeCell ref="A144:I144"/>
    <mergeCell ref="A145:B145"/>
    <mergeCell ref="C145:D145"/>
    <mergeCell ref="E145:F145"/>
    <mergeCell ref="H145:I145"/>
    <mergeCell ref="A146:B146"/>
    <mergeCell ref="C146:D146"/>
    <mergeCell ref="E146:F146"/>
    <mergeCell ref="H146:I146"/>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3:B123"/>
    <mergeCell ref="C123:D123"/>
    <mergeCell ref="E123:F123"/>
    <mergeCell ref="H123:I123"/>
    <mergeCell ref="A124:I124"/>
    <mergeCell ref="A125:B125"/>
    <mergeCell ref="C125:D125"/>
    <mergeCell ref="E125:F125"/>
    <mergeCell ref="H125:I125"/>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H95:I95"/>
    <mergeCell ref="A96:B96"/>
    <mergeCell ref="C96:D96"/>
    <mergeCell ref="E96:F96"/>
    <mergeCell ref="H96:I96"/>
    <mergeCell ref="A93:B93"/>
    <mergeCell ref="C93:D93"/>
    <mergeCell ref="E93:F93"/>
    <mergeCell ref="H93:I93"/>
    <mergeCell ref="A94:B94"/>
    <mergeCell ref="C94:D94"/>
    <mergeCell ref="E94:F94"/>
    <mergeCell ref="H94:I94"/>
    <mergeCell ref="A91:B91"/>
    <mergeCell ref="C91:D91"/>
    <mergeCell ref="E91:F91"/>
    <mergeCell ref="H91:I91"/>
    <mergeCell ref="A92:B92"/>
    <mergeCell ref="C92:D92"/>
    <mergeCell ref="E92:F92"/>
    <mergeCell ref="H92:I92"/>
    <mergeCell ref="A88:I88"/>
    <mergeCell ref="A89:B89"/>
    <mergeCell ref="C89:D89"/>
    <mergeCell ref="E89:F89"/>
    <mergeCell ref="H89:I89"/>
    <mergeCell ref="A90:B90"/>
    <mergeCell ref="C90:D90"/>
    <mergeCell ref="E90:F90"/>
    <mergeCell ref="H90:I90"/>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7:I37"/>
    <mergeCell ref="A38:B38"/>
    <mergeCell ref="C38:D38"/>
    <mergeCell ref="E38:F38"/>
    <mergeCell ref="H38:I38"/>
    <mergeCell ref="A39:B39"/>
    <mergeCell ref="C39:D39"/>
    <mergeCell ref="E39:F39"/>
    <mergeCell ref="H39:I39"/>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1:B31"/>
    <mergeCell ref="C31:D31"/>
    <mergeCell ref="E31:F31"/>
    <mergeCell ref="H31:I31"/>
    <mergeCell ref="A32:B32"/>
    <mergeCell ref="C32:D32"/>
    <mergeCell ref="E32:F32"/>
    <mergeCell ref="H32:I32"/>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0:I20"/>
    <mergeCell ref="A21:B21"/>
    <mergeCell ref="C21:D21"/>
    <mergeCell ref="E21:F21"/>
    <mergeCell ref="H21:I21"/>
    <mergeCell ref="A22:B22"/>
    <mergeCell ref="C22:D22"/>
    <mergeCell ref="E22:F22"/>
    <mergeCell ref="H22:I22"/>
    <mergeCell ref="A18:B18"/>
    <mergeCell ref="C18:D18"/>
    <mergeCell ref="E18:F18"/>
    <mergeCell ref="H18:I18"/>
    <mergeCell ref="A19:B19"/>
    <mergeCell ref="C19:D19"/>
    <mergeCell ref="E19:F19"/>
    <mergeCell ref="H19:I19"/>
    <mergeCell ref="A15:I15"/>
    <mergeCell ref="A16:B16"/>
    <mergeCell ref="C16:D16"/>
    <mergeCell ref="E16:F16"/>
    <mergeCell ref="H16:I16"/>
    <mergeCell ref="A17:B17"/>
    <mergeCell ref="C17:D17"/>
    <mergeCell ref="E17:F17"/>
    <mergeCell ref="H17:I17"/>
    <mergeCell ref="A13:B13"/>
    <mergeCell ref="C13:D13"/>
    <mergeCell ref="E13:F13"/>
    <mergeCell ref="H13:I13"/>
    <mergeCell ref="A14:B14"/>
    <mergeCell ref="C14:D14"/>
    <mergeCell ref="E14:F14"/>
    <mergeCell ref="H14:I14"/>
    <mergeCell ref="A11:B11"/>
    <mergeCell ref="C11:D11"/>
    <mergeCell ref="E11:F11"/>
    <mergeCell ref="H11:I11"/>
    <mergeCell ref="A12:B12"/>
    <mergeCell ref="C12:D12"/>
    <mergeCell ref="E12:F12"/>
    <mergeCell ref="H12:I12"/>
    <mergeCell ref="D5:E5"/>
    <mergeCell ref="A9:I9"/>
    <mergeCell ref="A10:B10"/>
    <mergeCell ref="C10:D10"/>
    <mergeCell ref="E10:F10"/>
    <mergeCell ref="H10:I10"/>
  </mergeCells>
  <pageMargins left="0.7" right="0.7" top="0.75" bottom="0.75" header="0.3" footer="0.3"/>
  <pageSetup scale="64" orientation="portrait" r:id="rId1"/>
  <rowBreaks count="1" manualBreakCount="1">
    <brk id="226" max="16383" man="1"/>
  </rowBreaks>
</worksheet>
</file>

<file path=xl/worksheets/sheet8.xml><?xml version="1.0" encoding="utf-8"?>
<worksheet xmlns="http://schemas.openxmlformats.org/spreadsheetml/2006/main" xmlns:r="http://schemas.openxmlformats.org/officeDocument/2006/relationships">
  <dimension ref="A4:I321"/>
  <sheetViews>
    <sheetView topLeftCell="A301" zoomScaleNormal="100" workbookViewId="0">
      <selection activeCell="H241" sqref="H241:I241"/>
    </sheetView>
  </sheetViews>
  <sheetFormatPr defaultRowHeight="12.75"/>
  <cols>
    <col min="1" max="1" width="9.140625" style="218" customWidth="1"/>
    <col min="2" max="2" width="10.140625" style="218" customWidth="1"/>
    <col min="3" max="3" width="7" style="218" customWidth="1"/>
    <col min="4" max="4" width="41.5703125" style="218" customWidth="1"/>
    <col min="5" max="6" width="9.140625" style="218"/>
    <col min="7" max="7" width="20" style="218" customWidth="1"/>
    <col min="8" max="256" width="9.140625" style="218"/>
    <col min="257" max="257" width="9.140625" style="218" customWidth="1"/>
    <col min="258" max="258" width="10.140625" style="218" customWidth="1"/>
    <col min="259" max="259" width="7" style="218" customWidth="1"/>
    <col min="260" max="260" width="41.5703125" style="218" customWidth="1"/>
    <col min="261" max="262" width="9.140625" style="218"/>
    <col min="263" max="263" width="20" style="218" customWidth="1"/>
    <col min="264" max="512" width="9.140625" style="218"/>
    <col min="513" max="513" width="9.140625" style="218" customWidth="1"/>
    <col min="514" max="514" width="10.140625" style="218" customWidth="1"/>
    <col min="515" max="515" width="7" style="218" customWidth="1"/>
    <col min="516" max="516" width="41.5703125" style="218" customWidth="1"/>
    <col min="517" max="518" width="9.140625" style="218"/>
    <col min="519" max="519" width="20" style="218" customWidth="1"/>
    <col min="520" max="768" width="9.140625" style="218"/>
    <col min="769" max="769" width="9.140625" style="218" customWidth="1"/>
    <col min="770" max="770" width="10.140625" style="218" customWidth="1"/>
    <col min="771" max="771" width="7" style="218" customWidth="1"/>
    <col min="772" max="772" width="41.5703125" style="218" customWidth="1"/>
    <col min="773" max="774" width="9.140625" style="218"/>
    <col min="775" max="775" width="20" style="218" customWidth="1"/>
    <col min="776" max="1024" width="9.140625" style="218"/>
    <col min="1025" max="1025" width="9.140625" style="218" customWidth="1"/>
    <col min="1026" max="1026" width="10.140625" style="218" customWidth="1"/>
    <col min="1027" max="1027" width="7" style="218" customWidth="1"/>
    <col min="1028" max="1028" width="41.5703125" style="218" customWidth="1"/>
    <col min="1029" max="1030" width="9.140625" style="218"/>
    <col min="1031" max="1031" width="20" style="218" customWidth="1"/>
    <col min="1032" max="1280" width="9.140625" style="218"/>
    <col min="1281" max="1281" width="9.140625" style="218" customWidth="1"/>
    <col min="1282" max="1282" width="10.140625" style="218" customWidth="1"/>
    <col min="1283" max="1283" width="7" style="218" customWidth="1"/>
    <col min="1284" max="1284" width="41.5703125" style="218" customWidth="1"/>
    <col min="1285" max="1286" width="9.140625" style="218"/>
    <col min="1287" max="1287" width="20" style="218" customWidth="1"/>
    <col min="1288" max="1536" width="9.140625" style="218"/>
    <col min="1537" max="1537" width="9.140625" style="218" customWidth="1"/>
    <col min="1538" max="1538" width="10.140625" style="218" customWidth="1"/>
    <col min="1539" max="1539" width="7" style="218" customWidth="1"/>
    <col min="1540" max="1540" width="41.5703125" style="218" customWidth="1"/>
    <col min="1541" max="1542" width="9.140625" style="218"/>
    <col min="1543" max="1543" width="20" style="218" customWidth="1"/>
    <col min="1544" max="1792" width="9.140625" style="218"/>
    <col min="1793" max="1793" width="9.140625" style="218" customWidth="1"/>
    <col min="1794" max="1794" width="10.140625" style="218" customWidth="1"/>
    <col min="1795" max="1795" width="7" style="218" customWidth="1"/>
    <col min="1796" max="1796" width="41.5703125" style="218" customWidth="1"/>
    <col min="1797" max="1798" width="9.140625" style="218"/>
    <col min="1799" max="1799" width="20" style="218" customWidth="1"/>
    <col min="1800" max="2048" width="9.140625" style="218"/>
    <col min="2049" max="2049" width="9.140625" style="218" customWidth="1"/>
    <col min="2050" max="2050" width="10.140625" style="218" customWidth="1"/>
    <col min="2051" max="2051" width="7" style="218" customWidth="1"/>
    <col min="2052" max="2052" width="41.5703125" style="218" customWidth="1"/>
    <col min="2053" max="2054" width="9.140625" style="218"/>
    <col min="2055" max="2055" width="20" style="218" customWidth="1"/>
    <col min="2056" max="2304" width="9.140625" style="218"/>
    <col min="2305" max="2305" width="9.140625" style="218" customWidth="1"/>
    <col min="2306" max="2306" width="10.140625" style="218" customWidth="1"/>
    <col min="2307" max="2307" width="7" style="218" customWidth="1"/>
    <col min="2308" max="2308" width="41.5703125" style="218" customWidth="1"/>
    <col min="2309" max="2310" width="9.140625" style="218"/>
    <col min="2311" max="2311" width="20" style="218" customWidth="1"/>
    <col min="2312" max="2560" width="9.140625" style="218"/>
    <col min="2561" max="2561" width="9.140625" style="218" customWidth="1"/>
    <col min="2562" max="2562" width="10.140625" style="218" customWidth="1"/>
    <col min="2563" max="2563" width="7" style="218" customWidth="1"/>
    <col min="2564" max="2564" width="41.5703125" style="218" customWidth="1"/>
    <col min="2565" max="2566" width="9.140625" style="218"/>
    <col min="2567" max="2567" width="20" style="218" customWidth="1"/>
    <col min="2568" max="2816" width="9.140625" style="218"/>
    <col min="2817" max="2817" width="9.140625" style="218" customWidth="1"/>
    <col min="2818" max="2818" width="10.140625" style="218" customWidth="1"/>
    <col min="2819" max="2819" width="7" style="218" customWidth="1"/>
    <col min="2820" max="2820" width="41.5703125" style="218" customWidth="1"/>
    <col min="2821" max="2822" width="9.140625" style="218"/>
    <col min="2823" max="2823" width="20" style="218" customWidth="1"/>
    <col min="2824" max="3072" width="9.140625" style="218"/>
    <col min="3073" max="3073" width="9.140625" style="218" customWidth="1"/>
    <col min="3074" max="3074" width="10.140625" style="218" customWidth="1"/>
    <col min="3075" max="3075" width="7" style="218" customWidth="1"/>
    <col min="3076" max="3076" width="41.5703125" style="218" customWidth="1"/>
    <col min="3077" max="3078" width="9.140625" style="218"/>
    <col min="3079" max="3079" width="20" style="218" customWidth="1"/>
    <col min="3080" max="3328" width="9.140625" style="218"/>
    <col min="3329" max="3329" width="9.140625" style="218" customWidth="1"/>
    <col min="3330" max="3330" width="10.140625" style="218" customWidth="1"/>
    <col min="3331" max="3331" width="7" style="218" customWidth="1"/>
    <col min="3332" max="3332" width="41.5703125" style="218" customWidth="1"/>
    <col min="3333" max="3334" width="9.140625" style="218"/>
    <col min="3335" max="3335" width="20" style="218" customWidth="1"/>
    <col min="3336" max="3584" width="9.140625" style="218"/>
    <col min="3585" max="3585" width="9.140625" style="218" customWidth="1"/>
    <col min="3586" max="3586" width="10.140625" style="218" customWidth="1"/>
    <col min="3587" max="3587" width="7" style="218" customWidth="1"/>
    <col min="3588" max="3588" width="41.5703125" style="218" customWidth="1"/>
    <col min="3589" max="3590" width="9.140625" style="218"/>
    <col min="3591" max="3591" width="20" style="218" customWidth="1"/>
    <col min="3592" max="3840" width="9.140625" style="218"/>
    <col min="3841" max="3841" width="9.140625" style="218" customWidth="1"/>
    <col min="3842" max="3842" width="10.140625" style="218" customWidth="1"/>
    <col min="3843" max="3843" width="7" style="218" customWidth="1"/>
    <col min="3844" max="3844" width="41.5703125" style="218" customWidth="1"/>
    <col min="3845" max="3846" width="9.140625" style="218"/>
    <col min="3847" max="3847" width="20" style="218" customWidth="1"/>
    <col min="3848" max="4096" width="9.140625" style="218"/>
    <col min="4097" max="4097" width="9.140625" style="218" customWidth="1"/>
    <col min="4098" max="4098" width="10.140625" style="218" customWidth="1"/>
    <col min="4099" max="4099" width="7" style="218" customWidth="1"/>
    <col min="4100" max="4100" width="41.5703125" style="218" customWidth="1"/>
    <col min="4101" max="4102" width="9.140625" style="218"/>
    <col min="4103" max="4103" width="20" style="218" customWidth="1"/>
    <col min="4104" max="4352" width="9.140625" style="218"/>
    <col min="4353" max="4353" width="9.140625" style="218" customWidth="1"/>
    <col min="4354" max="4354" width="10.140625" style="218" customWidth="1"/>
    <col min="4355" max="4355" width="7" style="218" customWidth="1"/>
    <col min="4356" max="4356" width="41.5703125" style="218" customWidth="1"/>
    <col min="4357" max="4358" width="9.140625" style="218"/>
    <col min="4359" max="4359" width="20" style="218" customWidth="1"/>
    <col min="4360" max="4608" width="9.140625" style="218"/>
    <col min="4609" max="4609" width="9.140625" style="218" customWidth="1"/>
    <col min="4610" max="4610" width="10.140625" style="218" customWidth="1"/>
    <col min="4611" max="4611" width="7" style="218" customWidth="1"/>
    <col min="4612" max="4612" width="41.5703125" style="218" customWidth="1"/>
    <col min="4613" max="4614" width="9.140625" style="218"/>
    <col min="4615" max="4615" width="20" style="218" customWidth="1"/>
    <col min="4616" max="4864" width="9.140625" style="218"/>
    <col min="4865" max="4865" width="9.140625" style="218" customWidth="1"/>
    <col min="4866" max="4866" width="10.140625" style="218" customWidth="1"/>
    <col min="4867" max="4867" width="7" style="218" customWidth="1"/>
    <col min="4868" max="4868" width="41.5703125" style="218" customWidth="1"/>
    <col min="4869" max="4870" width="9.140625" style="218"/>
    <col min="4871" max="4871" width="20" style="218" customWidth="1"/>
    <col min="4872" max="5120" width="9.140625" style="218"/>
    <col min="5121" max="5121" width="9.140625" style="218" customWidth="1"/>
    <col min="5122" max="5122" width="10.140625" style="218" customWidth="1"/>
    <col min="5123" max="5123" width="7" style="218" customWidth="1"/>
    <col min="5124" max="5124" width="41.5703125" style="218" customWidth="1"/>
    <col min="5125" max="5126" width="9.140625" style="218"/>
    <col min="5127" max="5127" width="20" style="218" customWidth="1"/>
    <col min="5128" max="5376" width="9.140625" style="218"/>
    <col min="5377" max="5377" width="9.140625" style="218" customWidth="1"/>
    <col min="5378" max="5378" width="10.140625" style="218" customWidth="1"/>
    <col min="5379" max="5379" width="7" style="218" customWidth="1"/>
    <col min="5380" max="5380" width="41.5703125" style="218" customWidth="1"/>
    <col min="5381" max="5382" width="9.140625" style="218"/>
    <col min="5383" max="5383" width="20" style="218" customWidth="1"/>
    <col min="5384" max="5632" width="9.140625" style="218"/>
    <col min="5633" max="5633" width="9.140625" style="218" customWidth="1"/>
    <col min="5634" max="5634" width="10.140625" style="218" customWidth="1"/>
    <col min="5635" max="5635" width="7" style="218" customWidth="1"/>
    <col min="5636" max="5636" width="41.5703125" style="218" customWidth="1"/>
    <col min="5637" max="5638" width="9.140625" style="218"/>
    <col min="5639" max="5639" width="20" style="218" customWidth="1"/>
    <col min="5640" max="5888" width="9.140625" style="218"/>
    <col min="5889" max="5889" width="9.140625" style="218" customWidth="1"/>
    <col min="5890" max="5890" width="10.140625" style="218" customWidth="1"/>
    <col min="5891" max="5891" width="7" style="218" customWidth="1"/>
    <col min="5892" max="5892" width="41.5703125" style="218" customWidth="1"/>
    <col min="5893" max="5894" width="9.140625" style="218"/>
    <col min="5895" max="5895" width="20" style="218" customWidth="1"/>
    <col min="5896" max="6144" width="9.140625" style="218"/>
    <col min="6145" max="6145" width="9.140625" style="218" customWidth="1"/>
    <col min="6146" max="6146" width="10.140625" style="218" customWidth="1"/>
    <col min="6147" max="6147" width="7" style="218" customWidth="1"/>
    <col min="6148" max="6148" width="41.5703125" style="218" customWidth="1"/>
    <col min="6149" max="6150" width="9.140625" style="218"/>
    <col min="6151" max="6151" width="20" style="218" customWidth="1"/>
    <col min="6152" max="6400" width="9.140625" style="218"/>
    <col min="6401" max="6401" width="9.140625" style="218" customWidth="1"/>
    <col min="6402" max="6402" width="10.140625" style="218" customWidth="1"/>
    <col min="6403" max="6403" width="7" style="218" customWidth="1"/>
    <col min="6404" max="6404" width="41.5703125" style="218" customWidth="1"/>
    <col min="6405" max="6406" width="9.140625" style="218"/>
    <col min="6407" max="6407" width="20" style="218" customWidth="1"/>
    <col min="6408" max="6656" width="9.140625" style="218"/>
    <col min="6657" max="6657" width="9.140625" style="218" customWidth="1"/>
    <col min="6658" max="6658" width="10.140625" style="218" customWidth="1"/>
    <col min="6659" max="6659" width="7" style="218" customWidth="1"/>
    <col min="6660" max="6660" width="41.5703125" style="218" customWidth="1"/>
    <col min="6661" max="6662" width="9.140625" style="218"/>
    <col min="6663" max="6663" width="20" style="218" customWidth="1"/>
    <col min="6664" max="6912" width="9.140625" style="218"/>
    <col min="6913" max="6913" width="9.140625" style="218" customWidth="1"/>
    <col min="6914" max="6914" width="10.140625" style="218" customWidth="1"/>
    <col min="6915" max="6915" width="7" style="218" customWidth="1"/>
    <col min="6916" max="6916" width="41.5703125" style="218" customWidth="1"/>
    <col min="6917" max="6918" width="9.140625" style="218"/>
    <col min="6919" max="6919" width="20" style="218" customWidth="1"/>
    <col min="6920" max="7168" width="9.140625" style="218"/>
    <col min="7169" max="7169" width="9.140625" style="218" customWidth="1"/>
    <col min="7170" max="7170" width="10.140625" style="218" customWidth="1"/>
    <col min="7171" max="7171" width="7" style="218" customWidth="1"/>
    <col min="7172" max="7172" width="41.5703125" style="218" customWidth="1"/>
    <col min="7173" max="7174" width="9.140625" style="218"/>
    <col min="7175" max="7175" width="20" style="218" customWidth="1"/>
    <col min="7176" max="7424" width="9.140625" style="218"/>
    <col min="7425" max="7425" width="9.140625" style="218" customWidth="1"/>
    <col min="7426" max="7426" width="10.140625" style="218" customWidth="1"/>
    <col min="7427" max="7427" width="7" style="218" customWidth="1"/>
    <col min="7428" max="7428" width="41.5703125" style="218" customWidth="1"/>
    <col min="7429" max="7430" width="9.140625" style="218"/>
    <col min="7431" max="7431" width="20" style="218" customWidth="1"/>
    <col min="7432" max="7680" width="9.140625" style="218"/>
    <col min="7681" max="7681" width="9.140625" style="218" customWidth="1"/>
    <col min="7682" max="7682" width="10.140625" style="218" customWidth="1"/>
    <col min="7683" max="7683" width="7" style="218" customWidth="1"/>
    <col min="7684" max="7684" width="41.5703125" style="218" customWidth="1"/>
    <col min="7685" max="7686" width="9.140625" style="218"/>
    <col min="7687" max="7687" width="20" style="218" customWidth="1"/>
    <col min="7688" max="7936" width="9.140625" style="218"/>
    <col min="7937" max="7937" width="9.140625" style="218" customWidth="1"/>
    <col min="7938" max="7938" width="10.140625" style="218" customWidth="1"/>
    <col min="7939" max="7939" width="7" style="218" customWidth="1"/>
    <col min="7940" max="7940" width="41.5703125" style="218" customWidth="1"/>
    <col min="7941" max="7942" width="9.140625" style="218"/>
    <col min="7943" max="7943" width="20" style="218" customWidth="1"/>
    <col min="7944" max="8192" width="9.140625" style="218"/>
    <col min="8193" max="8193" width="9.140625" style="218" customWidth="1"/>
    <col min="8194" max="8194" width="10.140625" style="218" customWidth="1"/>
    <col min="8195" max="8195" width="7" style="218" customWidth="1"/>
    <col min="8196" max="8196" width="41.5703125" style="218" customWidth="1"/>
    <col min="8197" max="8198" width="9.140625" style="218"/>
    <col min="8199" max="8199" width="20" style="218" customWidth="1"/>
    <col min="8200" max="8448" width="9.140625" style="218"/>
    <col min="8449" max="8449" width="9.140625" style="218" customWidth="1"/>
    <col min="8450" max="8450" width="10.140625" style="218" customWidth="1"/>
    <col min="8451" max="8451" width="7" style="218" customWidth="1"/>
    <col min="8452" max="8452" width="41.5703125" style="218" customWidth="1"/>
    <col min="8453" max="8454" width="9.140625" style="218"/>
    <col min="8455" max="8455" width="20" style="218" customWidth="1"/>
    <col min="8456" max="8704" width="9.140625" style="218"/>
    <col min="8705" max="8705" width="9.140625" style="218" customWidth="1"/>
    <col min="8706" max="8706" width="10.140625" style="218" customWidth="1"/>
    <col min="8707" max="8707" width="7" style="218" customWidth="1"/>
    <col min="8708" max="8708" width="41.5703125" style="218" customWidth="1"/>
    <col min="8709" max="8710" width="9.140625" style="218"/>
    <col min="8711" max="8711" width="20" style="218" customWidth="1"/>
    <col min="8712" max="8960" width="9.140625" style="218"/>
    <col min="8961" max="8961" width="9.140625" style="218" customWidth="1"/>
    <col min="8962" max="8962" width="10.140625" style="218" customWidth="1"/>
    <col min="8963" max="8963" width="7" style="218" customWidth="1"/>
    <col min="8964" max="8964" width="41.5703125" style="218" customWidth="1"/>
    <col min="8965" max="8966" width="9.140625" style="218"/>
    <col min="8967" max="8967" width="20" style="218" customWidth="1"/>
    <col min="8968" max="9216" width="9.140625" style="218"/>
    <col min="9217" max="9217" width="9.140625" style="218" customWidth="1"/>
    <col min="9218" max="9218" width="10.140625" style="218" customWidth="1"/>
    <col min="9219" max="9219" width="7" style="218" customWidth="1"/>
    <col min="9220" max="9220" width="41.5703125" style="218" customWidth="1"/>
    <col min="9221" max="9222" width="9.140625" style="218"/>
    <col min="9223" max="9223" width="20" style="218" customWidth="1"/>
    <col min="9224" max="9472" width="9.140625" style="218"/>
    <col min="9473" max="9473" width="9.140625" style="218" customWidth="1"/>
    <col min="9474" max="9474" width="10.140625" style="218" customWidth="1"/>
    <col min="9475" max="9475" width="7" style="218" customWidth="1"/>
    <col min="9476" max="9476" width="41.5703125" style="218" customWidth="1"/>
    <col min="9477" max="9478" width="9.140625" style="218"/>
    <col min="9479" max="9479" width="20" style="218" customWidth="1"/>
    <col min="9480" max="9728" width="9.140625" style="218"/>
    <col min="9729" max="9729" width="9.140625" style="218" customWidth="1"/>
    <col min="9730" max="9730" width="10.140625" style="218" customWidth="1"/>
    <col min="9731" max="9731" width="7" style="218" customWidth="1"/>
    <col min="9732" max="9732" width="41.5703125" style="218" customWidth="1"/>
    <col min="9733" max="9734" width="9.140625" style="218"/>
    <col min="9735" max="9735" width="20" style="218" customWidth="1"/>
    <col min="9736" max="9984" width="9.140625" style="218"/>
    <col min="9985" max="9985" width="9.140625" style="218" customWidth="1"/>
    <col min="9986" max="9986" width="10.140625" style="218" customWidth="1"/>
    <col min="9987" max="9987" width="7" style="218" customWidth="1"/>
    <col min="9988" max="9988" width="41.5703125" style="218" customWidth="1"/>
    <col min="9989" max="9990" width="9.140625" style="218"/>
    <col min="9991" max="9991" width="20" style="218" customWidth="1"/>
    <col min="9992" max="10240" width="9.140625" style="218"/>
    <col min="10241" max="10241" width="9.140625" style="218" customWidth="1"/>
    <col min="10242" max="10242" width="10.140625" style="218" customWidth="1"/>
    <col min="10243" max="10243" width="7" style="218" customWidth="1"/>
    <col min="10244" max="10244" width="41.5703125" style="218" customWidth="1"/>
    <col min="10245" max="10246" width="9.140625" style="218"/>
    <col min="10247" max="10247" width="20" style="218" customWidth="1"/>
    <col min="10248" max="10496" width="9.140625" style="218"/>
    <col min="10497" max="10497" width="9.140625" style="218" customWidth="1"/>
    <col min="10498" max="10498" width="10.140625" style="218" customWidth="1"/>
    <col min="10499" max="10499" width="7" style="218" customWidth="1"/>
    <col min="10500" max="10500" width="41.5703125" style="218" customWidth="1"/>
    <col min="10501" max="10502" width="9.140625" style="218"/>
    <col min="10503" max="10503" width="20" style="218" customWidth="1"/>
    <col min="10504" max="10752" width="9.140625" style="218"/>
    <col min="10753" max="10753" width="9.140625" style="218" customWidth="1"/>
    <col min="10754" max="10754" width="10.140625" style="218" customWidth="1"/>
    <col min="10755" max="10755" width="7" style="218" customWidth="1"/>
    <col min="10756" max="10756" width="41.5703125" style="218" customWidth="1"/>
    <col min="10757" max="10758" width="9.140625" style="218"/>
    <col min="10759" max="10759" width="20" style="218" customWidth="1"/>
    <col min="10760" max="11008" width="9.140625" style="218"/>
    <col min="11009" max="11009" width="9.140625" style="218" customWidth="1"/>
    <col min="11010" max="11010" width="10.140625" style="218" customWidth="1"/>
    <col min="11011" max="11011" width="7" style="218" customWidth="1"/>
    <col min="11012" max="11012" width="41.5703125" style="218" customWidth="1"/>
    <col min="11013" max="11014" width="9.140625" style="218"/>
    <col min="11015" max="11015" width="20" style="218" customWidth="1"/>
    <col min="11016" max="11264" width="9.140625" style="218"/>
    <col min="11265" max="11265" width="9.140625" style="218" customWidth="1"/>
    <col min="11266" max="11266" width="10.140625" style="218" customWidth="1"/>
    <col min="11267" max="11267" width="7" style="218" customWidth="1"/>
    <col min="11268" max="11268" width="41.5703125" style="218" customWidth="1"/>
    <col min="11269" max="11270" width="9.140625" style="218"/>
    <col min="11271" max="11271" width="20" style="218" customWidth="1"/>
    <col min="11272" max="11520" width="9.140625" style="218"/>
    <col min="11521" max="11521" width="9.140625" style="218" customWidth="1"/>
    <col min="11522" max="11522" width="10.140625" style="218" customWidth="1"/>
    <col min="11523" max="11523" width="7" style="218" customWidth="1"/>
    <col min="11524" max="11524" width="41.5703125" style="218" customWidth="1"/>
    <col min="11525" max="11526" width="9.140625" style="218"/>
    <col min="11527" max="11527" width="20" style="218" customWidth="1"/>
    <col min="11528" max="11776" width="9.140625" style="218"/>
    <col min="11777" max="11777" width="9.140625" style="218" customWidth="1"/>
    <col min="11778" max="11778" width="10.140625" style="218" customWidth="1"/>
    <col min="11779" max="11779" width="7" style="218" customWidth="1"/>
    <col min="11780" max="11780" width="41.5703125" style="218" customWidth="1"/>
    <col min="11781" max="11782" width="9.140625" style="218"/>
    <col min="11783" max="11783" width="20" style="218" customWidth="1"/>
    <col min="11784" max="12032" width="9.140625" style="218"/>
    <col min="12033" max="12033" width="9.140625" style="218" customWidth="1"/>
    <col min="12034" max="12034" width="10.140625" style="218" customWidth="1"/>
    <col min="12035" max="12035" width="7" style="218" customWidth="1"/>
    <col min="12036" max="12036" width="41.5703125" style="218" customWidth="1"/>
    <col min="12037" max="12038" width="9.140625" style="218"/>
    <col min="12039" max="12039" width="20" style="218" customWidth="1"/>
    <col min="12040" max="12288" width="9.140625" style="218"/>
    <col min="12289" max="12289" width="9.140625" style="218" customWidth="1"/>
    <col min="12290" max="12290" width="10.140625" style="218" customWidth="1"/>
    <col min="12291" max="12291" width="7" style="218" customWidth="1"/>
    <col min="12292" max="12292" width="41.5703125" style="218" customWidth="1"/>
    <col min="12293" max="12294" width="9.140625" style="218"/>
    <col min="12295" max="12295" width="20" style="218" customWidth="1"/>
    <col min="12296" max="12544" width="9.140625" style="218"/>
    <col min="12545" max="12545" width="9.140625" style="218" customWidth="1"/>
    <col min="12546" max="12546" width="10.140625" style="218" customWidth="1"/>
    <col min="12547" max="12547" width="7" style="218" customWidth="1"/>
    <col min="12548" max="12548" width="41.5703125" style="218" customWidth="1"/>
    <col min="12549" max="12550" width="9.140625" style="218"/>
    <col min="12551" max="12551" width="20" style="218" customWidth="1"/>
    <col min="12552" max="12800" width="9.140625" style="218"/>
    <col min="12801" max="12801" width="9.140625" style="218" customWidth="1"/>
    <col min="12802" max="12802" width="10.140625" style="218" customWidth="1"/>
    <col min="12803" max="12803" width="7" style="218" customWidth="1"/>
    <col min="12804" max="12804" width="41.5703125" style="218" customWidth="1"/>
    <col min="12805" max="12806" width="9.140625" style="218"/>
    <col min="12807" max="12807" width="20" style="218" customWidth="1"/>
    <col min="12808" max="13056" width="9.140625" style="218"/>
    <col min="13057" max="13057" width="9.140625" style="218" customWidth="1"/>
    <col min="13058" max="13058" width="10.140625" style="218" customWidth="1"/>
    <col min="13059" max="13059" width="7" style="218" customWidth="1"/>
    <col min="13060" max="13060" width="41.5703125" style="218" customWidth="1"/>
    <col min="13061" max="13062" width="9.140625" style="218"/>
    <col min="13063" max="13063" width="20" style="218" customWidth="1"/>
    <col min="13064" max="13312" width="9.140625" style="218"/>
    <col min="13313" max="13313" width="9.140625" style="218" customWidth="1"/>
    <col min="13314" max="13314" width="10.140625" style="218" customWidth="1"/>
    <col min="13315" max="13315" width="7" style="218" customWidth="1"/>
    <col min="13316" max="13316" width="41.5703125" style="218" customWidth="1"/>
    <col min="13317" max="13318" width="9.140625" style="218"/>
    <col min="13319" max="13319" width="20" style="218" customWidth="1"/>
    <col min="13320" max="13568" width="9.140625" style="218"/>
    <col min="13569" max="13569" width="9.140625" style="218" customWidth="1"/>
    <col min="13570" max="13570" width="10.140625" style="218" customWidth="1"/>
    <col min="13571" max="13571" width="7" style="218" customWidth="1"/>
    <col min="13572" max="13572" width="41.5703125" style="218" customWidth="1"/>
    <col min="13573" max="13574" width="9.140625" style="218"/>
    <col min="13575" max="13575" width="20" style="218" customWidth="1"/>
    <col min="13576" max="13824" width="9.140625" style="218"/>
    <col min="13825" max="13825" width="9.140625" style="218" customWidth="1"/>
    <col min="13826" max="13826" width="10.140625" style="218" customWidth="1"/>
    <col min="13827" max="13827" width="7" style="218" customWidth="1"/>
    <col min="13828" max="13828" width="41.5703125" style="218" customWidth="1"/>
    <col min="13829" max="13830" width="9.140625" style="218"/>
    <col min="13831" max="13831" width="20" style="218" customWidth="1"/>
    <col min="13832" max="14080" width="9.140625" style="218"/>
    <col min="14081" max="14081" width="9.140625" style="218" customWidth="1"/>
    <col min="14082" max="14082" width="10.140625" style="218" customWidth="1"/>
    <col min="14083" max="14083" width="7" style="218" customWidth="1"/>
    <col min="14084" max="14084" width="41.5703125" style="218" customWidth="1"/>
    <col min="14085" max="14086" width="9.140625" style="218"/>
    <col min="14087" max="14087" width="20" style="218" customWidth="1"/>
    <col min="14088" max="14336" width="9.140625" style="218"/>
    <col min="14337" max="14337" width="9.140625" style="218" customWidth="1"/>
    <col min="14338" max="14338" width="10.140625" style="218" customWidth="1"/>
    <col min="14339" max="14339" width="7" style="218" customWidth="1"/>
    <col min="14340" max="14340" width="41.5703125" style="218" customWidth="1"/>
    <col min="14341" max="14342" width="9.140625" style="218"/>
    <col min="14343" max="14343" width="20" style="218" customWidth="1"/>
    <col min="14344" max="14592" width="9.140625" style="218"/>
    <col min="14593" max="14593" width="9.140625" style="218" customWidth="1"/>
    <col min="14594" max="14594" width="10.140625" style="218" customWidth="1"/>
    <col min="14595" max="14595" width="7" style="218" customWidth="1"/>
    <col min="14596" max="14596" width="41.5703125" style="218" customWidth="1"/>
    <col min="14597" max="14598" width="9.140625" style="218"/>
    <col min="14599" max="14599" width="20" style="218" customWidth="1"/>
    <col min="14600" max="14848" width="9.140625" style="218"/>
    <col min="14849" max="14849" width="9.140625" style="218" customWidth="1"/>
    <col min="14850" max="14850" width="10.140625" style="218" customWidth="1"/>
    <col min="14851" max="14851" width="7" style="218" customWidth="1"/>
    <col min="14852" max="14852" width="41.5703125" style="218" customWidth="1"/>
    <col min="14853" max="14854" width="9.140625" style="218"/>
    <col min="14855" max="14855" width="20" style="218" customWidth="1"/>
    <col min="14856" max="15104" width="9.140625" style="218"/>
    <col min="15105" max="15105" width="9.140625" style="218" customWidth="1"/>
    <col min="15106" max="15106" width="10.140625" style="218" customWidth="1"/>
    <col min="15107" max="15107" width="7" style="218" customWidth="1"/>
    <col min="15108" max="15108" width="41.5703125" style="218" customWidth="1"/>
    <col min="15109" max="15110" width="9.140625" style="218"/>
    <col min="15111" max="15111" width="20" style="218" customWidth="1"/>
    <col min="15112" max="15360" width="9.140625" style="218"/>
    <col min="15361" max="15361" width="9.140625" style="218" customWidth="1"/>
    <col min="15362" max="15362" width="10.140625" style="218" customWidth="1"/>
    <col min="15363" max="15363" width="7" style="218" customWidth="1"/>
    <col min="15364" max="15364" width="41.5703125" style="218" customWidth="1"/>
    <col min="15365" max="15366" width="9.140625" style="218"/>
    <col min="15367" max="15367" width="20" style="218" customWidth="1"/>
    <col min="15368" max="15616" width="9.140625" style="218"/>
    <col min="15617" max="15617" width="9.140625" style="218" customWidth="1"/>
    <col min="15618" max="15618" width="10.140625" style="218" customWidth="1"/>
    <col min="15619" max="15619" width="7" style="218" customWidth="1"/>
    <col min="15620" max="15620" width="41.5703125" style="218" customWidth="1"/>
    <col min="15621" max="15622" width="9.140625" style="218"/>
    <col min="15623" max="15623" width="20" style="218" customWidth="1"/>
    <col min="15624" max="15872" width="9.140625" style="218"/>
    <col min="15873" max="15873" width="9.140625" style="218" customWidth="1"/>
    <col min="15874" max="15874" width="10.140625" style="218" customWidth="1"/>
    <col min="15875" max="15875" width="7" style="218" customWidth="1"/>
    <col min="15876" max="15876" width="41.5703125" style="218" customWidth="1"/>
    <col min="15877" max="15878" width="9.140625" style="218"/>
    <col min="15879" max="15879" width="20" style="218" customWidth="1"/>
    <col min="15880" max="16128" width="9.140625" style="218"/>
    <col min="16129" max="16129" width="9.140625" style="218" customWidth="1"/>
    <col min="16130" max="16130" width="10.140625" style="218" customWidth="1"/>
    <col min="16131" max="16131" width="7" style="218" customWidth="1"/>
    <col min="16132" max="16132" width="41.5703125" style="218" customWidth="1"/>
    <col min="16133" max="16134" width="9.140625" style="218"/>
    <col min="16135" max="16135" width="20" style="218" customWidth="1"/>
    <col min="16136" max="16384" width="9.140625" style="218"/>
  </cols>
  <sheetData>
    <row r="4" spans="1:9">
      <c r="A4" s="219" t="s">
        <v>176</v>
      </c>
      <c r="B4" s="219" t="s">
        <v>177</v>
      </c>
      <c r="C4" s="219"/>
    </row>
    <row r="5" spans="1:9">
      <c r="A5" s="219" t="s">
        <v>178</v>
      </c>
      <c r="B5" s="219" t="s">
        <v>179</v>
      </c>
      <c r="C5" s="219"/>
    </row>
    <row r="6" spans="1:9" ht="12.75" customHeight="1">
      <c r="A6" s="219" t="s">
        <v>180</v>
      </c>
      <c r="B6" s="241" t="s">
        <v>464</v>
      </c>
      <c r="C6" s="241"/>
      <c r="D6" s="241"/>
    </row>
    <row r="10" spans="1:9">
      <c r="A10" s="235"/>
      <c r="B10" s="235"/>
      <c r="C10" s="235"/>
      <c r="D10" s="235"/>
      <c r="E10" s="235"/>
      <c r="F10" s="235"/>
      <c r="G10" s="235"/>
      <c r="H10" s="235"/>
      <c r="I10" s="235"/>
    </row>
    <row r="11" spans="1:9">
      <c r="A11" s="242" t="s">
        <v>465</v>
      </c>
      <c r="B11" s="243"/>
      <c r="C11" s="243"/>
      <c r="D11" s="243"/>
      <c r="E11" s="243"/>
      <c r="F11" s="243"/>
      <c r="G11" s="243"/>
      <c r="H11" s="243"/>
      <c r="I11" s="243"/>
    </row>
    <row r="12" spans="1:9">
      <c r="A12" s="244" t="s">
        <v>183</v>
      </c>
      <c r="B12" s="227"/>
      <c r="C12" s="244" t="s">
        <v>184</v>
      </c>
      <c r="D12" s="227"/>
      <c r="E12" s="244" t="s">
        <v>185</v>
      </c>
      <c r="F12" s="227"/>
      <c r="G12" s="245" t="s">
        <v>186</v>
      </c>
      <c r="H12" s="244" t="s">
        <v>187</v>
      </c>
      <c r="I12" s="227"/>
    </row>
    <row r="13" spans="1:9">
      <c r="A13" s="246">
        <v>1</v>
      </c>
      <c r="B13" s="227"/>
      <c r="C13" s="246" t="s">
        <v>188</v>
      </c>
      <c r="D13" s="227"/>
      <c r="E13" s="247">
        <v>152081.71</v>
      </c>
      <c r="F13" s="227"/>
      <c r="G13" s="248" t="s">
        <v>189</v>
      </c>
      <c r="H13" s="246" t="s">
        <v>464</v>
      </c>
      <c r="I13" s="227"/>
    </row>
    <row r="14" spans="1:9">
      <c r="A14" s="246">
        <v>2</v>
      </c>
      <c r="B14" s="227"/>
      <c r="C14" s="246" t="s">
        <v>190</v>
      </c>
      <c r="D14" s="227"/>
      <c r="E14" s="247">
        <v>157559.04000000001</v>
      </c>
      <c r="F14" s="227"/>
      <c r="G14" s="248" t="s">
        <v>191</v>
      </c>
      <c r="H14" s="246" t="s">
        <v>464</v>
      </c>
      <c r="I14" s="227"/>
    </row>
    <row r="15" spans="1:9">
      <c r="A15" s="246">
        <v>3</v>
      </c>
      <c r="B15" s="227"/>
      <c r="C15" s="246" t="s">
        <v>192</v>
      </c>
      <c r="D15" s="227"/>
      <c r="E15" s="247">
        <v>157592.15</v>
      </c>
      <c r="F15" s="227"/>
      <c r="G15" s="248" t="s">
        <v>193</v>
      </c>
      <c r="H15" s="246" t="s">
        <v>464</v>
      </c>
      <c r="I15" s="227"/>
    </row>
    <row r="16" spans="1:9">
      <c r="A16" s="244"/>
      <c r="B16" s="227"/>
      <c r="C16" s="244"/>
      <c r="D16" s="227"/>
      <c r="E16" s="249">
        <v>467232.9</v>
      </c>
      <c r="F16" s="227"/>
      <c r="G16" s="245"/>
      <c r="H16" s="244"/>
      <c r="I16" s="227"/>
    </row>
    <row r="17" spans="1:9">
      <c r="A17" s="242" t="s">
        <v>466</v>
      </c>
      <c r="B17" s="243"/>
      <c r="C17" s="243"/>
      <c r="D17" s="243"/>
      <c r="E17" s="243"/>
      <c r="F17" s="243"/>
      <c r="G17" s="243"/>
      <c r="H17" s="243"/>
      <c r="I17" s="243"/>
    </row>
    <row r="18" spans="1:9">
      <c r="A18" s="244" t="s">
        <v>183</v>
      </c>
      <c r="B18" s="227"/>
      <c r="C18" s="244" t="s">
        <v>184</v>
      </c>
      <c r="D18" s="227"/>
      <c r="E18" s="244" t="s">
        <v>185</v>
      </c>
      <c r="F18" s="227"/>
      <c r="G18" s="245" t="s">
        <v>186</v>
      </c>
      <c r="H18" s="244" t="s">
        <v>187</v>
      </c>
      <c r="I18" s="227"/>
    </row>
    <row r="19" spans="1:9" ht="25.5" customHeight="1">
      <c r="A19" s="246">
        <v>1</v>
      </c>
      <c r="B19" s="227"/>
      <c r="C19" s="246" t="s">
        <v>467</v>
      </c>
      <c r="D19" s="227"/>
      <c r="E19" s="247">
        <v>755.2</v>
      </c>
      <c r="F19" s="227"/>
      <c r="G19" s="248" t="s">
        <v>316</v>
      </c>
      <c r="H19" s="246" t="s">
        <v>468</v>
      </c>
      <c r="I19" s="227"/>
    </row>
    <row r="20" spans="1:9">
      <c r="A20" s="244"/>
      <c r="B20" s="227"/>
      <c r="C20" s="244"/>
      <c r="D20" s="227"/>
      <c r="E20" s="249">
        <v>755.2</v>
      </c>
      <c r="F20" s="227"/>
      <c r="G20" s="245"/>
      <c r="H20" s="244"/>
      <c r="I20" s="227"/>
    </row>
    <row r="21" spans="1:9">
      <c r="A21" s="242" t="s">
        <v>469</v>
      </c>
      <c r="B21" s="243"/>
      <c r="C21" s="243"/>
      <c r="D21" s="243"/>
      <c r="E21" s="243"/>
      <c r="F21" s="243"/>
      <c r="G21" s="243"/>
      <c r="H21" s="243"/>
      <c r="I21" s="243"/>
    </row>
    <row r="22" spans="1:9">
      <c r="A22" s="244" t="s">
        <v>183</v>
      </c>
      <c r="B22" s="227"/>
      <c r="C22" s="244" t="s">
        <v>184</v>
      </c>
      <c r="D22" s="227"/>
      <c r="E22" s="244" t="s">
        <v>185</v>
      </c>
      <c r="F22" s="227"/>
      <c r="G22" s="245" t="s">
        <v>186</v>
      </c>
      <c r="H22" s="244" t="s">
        <v>187</v>
      </c>
      <c r="I22" s="227"/>
    </row>
    <row r="23" spans="1:9" ht="25.5" customHeight="1">
      <c r="A23" s="246">
        <v>1</v>
      </c>
      <c r="B23" s="227"/>
      <c r="C23" s="246" t="s">
        <v>470</v>
      </c>
      <c r="D23" s="227"/>
      <c r="E23" s="247">
        <v>486.04</v>
      </c>
      <c r="F23" s="227"/>
      <c r="G23" s="248" t="s">
        <v>196</v>
      </c>
      <c r="H23" s="246" t="s">
        <v>203</v>
      </c>
      <c r="I23" s="227"/>
    </row>
    <row r="24" spans="1:9" ht="25.5" customHeight="1">
      <c r="A24" s="246">
        <v>2</v>
      </c>
      <c r="B24" s="227"/>
      <c r="C24" s="246" t="s">
        <v>471</v>
      </c>
      <c r="D24" s="227"/>
      <c r="E24" s="247">
        <v>575.22</v>
      </c>
      <c r="F24" s="227"/>
      <c r="G24" s="248" t="s">
        <v>196</v>
      </c>
      <c r="H24" s="246" t="s">
        <v>203</v>
      </c>
      <c r="I24" s="227"/>
    </row>
    <row r="25" spans="1:9" ht="25.5" customHeight="1">
      <c r="A25" s="246">
        <v>3</v>
      </c>
      <c r="B25" s="227"/>
      <c r="C25" s="246" t="s">
        <v>472</v>
      </c>
      <c r="D25" s="227"/>
      <c r="E25" s="247">
        <v>521.67999999999995</v>
      </c>
      <c r="F25" s="227"/>
      <c r="G25" s="248" t="s">
        <v>215</v>
      </c>
      <c r="H25" s="246" t="s">
        <v>203</v>
      </c>
      <c r="I25" s="227"/>
    </row>
    <row r="26" spans="1:9" ht="25.5" customHeight="1">
      <c r="A26" s="246">
        <v>4</v>
      </c>
      <c r="B26" s="227"/>
      <c r="C26" s="246" t="s">
        <v>473</v>
      </c>
      <c r="D26" s="227"/>
      <c r="E26" s="247">
        <v>325.48</v>
      </c>
      <c r="F26" s="227"/>
      <c r="G26" s="248" t="s">
        <v>215</v>
      </c>
      <c r="H26" s="246" t="s">
        <v>203</v>
      </c>
      <c r="I26" s="227"/>
    </row>
    <row r="27" spans="1:9" ht="25.5" customHeight="1">
      <c r="A27" s="246">
        <v>5</v>
      </c>
      <c r="B27" s="227"/>
      <c r="C27" s="246" t="s">
        <v>474</v>
      </c>
      <c r="D27" s="227"/>
      <c r="E27" s="247">
        <v>1734.84</v>
      </c>
      <c r="F27" s="227"/>
      <c r="G27" s="248" t="s">
        <v>221</v>
      </c>
      <c r="H27" s="246" t="s">
        <v>203</v>
      </c>
      <c r="I27" s="227"/>
    </row>
    <row r="28" spans="1:9">
      <c r="A28" s="244"/>
      <c r="B28" s="227"/>
      <c r="C28" s="244"/>
      <c r="D28" s="227"/>
      <c r="E28" s="249">
        <v>3643.26</v>
      </c>
      <c r="F28" s="227"/>
      <c r="G28" s="245"/>
      <c r="H28" s="244"/>
      <c r="I28" s="227"/>
    </row>
    <row r="29" spans="1:9">
      <c r="A29" s="242" t="s">
        <v>475</v>
      </c>
      <c r="B29" s="243"/>
      <c r="C29" s="243"/>
      <c r="D29" s="243"/>
      <c r="E29" s="243"/>
      <c r="F29" s="243"/>
      <c r="G29" s="243"/>
      <c r="H29" s="243"/>
      <c r="I29" s="243"/>
    </row>
    <row r="30" spans="1:9">
      <c r="A30" s="244" t="s">
        <v>183</v>
      </c>
      <c r="B30" s="227"/>
      <c r="C30" s="244" t="s">
        <v>184</v>
      </c>
      <c r="D30" s="227"/>
      <c r="E30" s="244" t="s">
        <v>185</v>
      </c>
      <c r="F30" s="227"/>
      <c r="G30" s="245" t="s">
        <v>186</v>
      </c>
      <c r="H30" s="244" t="s">
        <v>187</v>
      </c>
      <c r="I30" s="227"/>
    </row>
    <row r="31" spans="1:9" ht="25.5" customHeight="1">
      <c r="A31" s="246">
        <v>1</v>
      </c>
      <c r="B31" s="227"/>
      <c r="C31" s="246" t="s">
        <v>476</v>
      </c>
      <c r="D31" s="227"/>
      <c r="E31" s="247">
        <v>30</v>
      </c>
      <c r="F31" s="227"/>
      <c r="G31" s="248" t="s">
        <v>477</v>
      </c>
      <c r="H31" s="246" t="s">
        <v>478</v>
      </c>
      <c r="I31" s="227"/>
    </row>
    <row r="32" spans="1:9" ht="25.5" customHeight="1">
      <c r="A32" s="246">
        <v>2</v>
      </c>
      <c r="B32" s="227"/>
      <c r="C32" s="246" t="s">
        <v>479</v>
      </c>
      <c r="D32" s="227"/>
      <c r="E32" s="247">
        <v>125.4</v>
      </c>
      <c r="F32" s="227"/>
      <c r="G32" s="248" t="s">
        <v>477</v>
      </c>
      <c r="H32" s="246" t="s">
        <v>480</v>
      </c>
      <c r="I32" s="227"/>
    </row>
    <row r="33" spans="1:9">
      <c r="A33" s="246">
        <v>3</v>
      </c>
      <c r="B33" s="227"/>
      <c r="C33" s="246" t="s">
        <v>481</v>
      </c>
      <c r="D33" s="227"/>
      <c r="E33" s="247">
        <v>244.8</v>
      </c>
      <c r="F33" s="227"/>
      <c r="G33" s="248" t="s">
        <v>353</v>
      </c>
      <c r="H33" s="246" t="s">
        <v>482</v>
      </c>
      <c r="I33" s="227"/>
    </row>
    <row r="34" spans="1:9">
      <c r="A34" s="246">
        <v>4</v>
      </c>
      <c r="B34" s="227"/>
      <c r="C34" s="246" t="s">
        <v>481</v>
      </c>
      <c r="D34" s="227"/>
      <c r="E34" s="247">
        <v>244.8</v>
      </c>
      <c r="F34" s="227"/>
      <c r="G34" s="248" t="s">
        <v>353</v>
      </c>
      <c r="H34" s="246" t="s">
        <v>483</v>
      </c>
      <c r="I34" s="227"/>
    </row>
    <row r="35" spans="1:9">
      <c r="A35" s="246">
        <v>5</v>
      </c>
      <c r="B35" s="227"/>
      <c r="C35" s="246" t="s">
        <v>484</v>
      </c>
      <c r="D35" s="227"/>
      <c r="E35" s="247">
        <v>292.8</v>
      </c>
      <c r="F35" s="227"/>
      <c r="G35" s="248" t="s">
        <v>477</v>
      </c>
      <c r="H35" s="246" t="s">
        <v>485</v>
      </c>
      <c r="I35" s="227"/>
    </row>
    <row r="36" spans="1:9" ht="25.5" customHeight="1">
      <c r="A36" s="246">
        <v>6</v>
      </c>
      <c r="B36" s="227"/>
      <c r="C36" s="246" t="s">
        <v>486</v>
      </c>
      <c r="D36" s="227"/>
      <c r="E36" s="247">
        <v>663.32</v>
      </c>
      <c r="F36" s="227"/>
      <c r="G36" s="248" t="s">
        <v>411</v>
      </c>
      <c r="H36" s="246" t="s">
        <v>487</v>
      </c>
      <c r="I36" s="227"/>
    </row>
    <row r="37" spans="1:9" ht="25.5" customHeight="1">
      <c r="A37" s="246">
        <v>7</v>
      </c>
      <c r="B37" s="227"/>
      <c r="C37" s="246" t="s">
        <v>488</v>
      </c>
      <c r="D37" s="227"/>
      <c r="E37" s="247">
        <v>250.8</v>
      </c>
      <c r="F37" s="227"/>
      <c r="G37" s="248" t="s">
        <v>224</v>
      </c>
      <c r="H37" s="246" t="s">
        <v>489</v>
      </c>
      <c r="I37" s="227"/>
    </row>
    <row r="38" spans="1:9" ht="25.5" customHeight="1">
      <c r="A38" s="246">
        <v>8</v>
      </c>
      <c r="B38" s="227"/>
      <c r="C38" s="246" t="s">
        <v>488</v>
      </c>
      <c r="D38" s="227"/>
      <c r="E38" s="247">
        <v>250.8</v>
      </c>
      <c r="F38" s="227"/>
      <c r="G38" s="248" t="s">
        <v>224</v>
      </c>
      <c r="H38" s="246" t="s">
        <v>490</v>
      </c>
      <c r="I38" s="227"/>
    </row>
    <row r="39" spans="1:9" ht="25.5" customHeight="1">
      <c r="A39" s="246">
        <v>9</v>
      </c>
      <c r="B39" s="227"/>
      <c r="C39" s="246" t="s">
        <v>488</v>
      </c>
      <c r="D39" s="227"/>
      <c r="E39" s="247">
        <v>250.8</v>
      </c>
      <c r="F39" s="227"/>
      <c r="G39" s="248" t="s">
        <v>224</v>
      </c>
      <c r="H39" s="246" t="s">
        <v>491</v>
      </c>
      <c r="I39" s="227"/>
    </row>
    <row r="40" spans="1:9" ht="25.5" customHeight="1">
      <c r="A40" s="246">
        <v>10</v>
      </c>
      <c r="B40" s="227"/>
      <c r="C40" s="246" t="s">
        <v>488</v>
      </c>
      <c r="D40" s="227"/>
      <c r="E40" s="247">
        <v>250.8</v>
      </c>
      <c r="F40" s="227"/>
      <c r="G40" s="248" t="s">
        <v>224</v>
      </c>
      <c r="H40" s="246" t="s">
        <v>492</v>
      </c>
      <c r="I40" s="227"/>
    </row>
    <row r="41" spans="1:9" ht="25.5" customHeight="1">
      <c r="A41" s="246">
        <v>11</v>
      </c>
      <c r="B41" s="227"/>
      <c r="C41" s="246" t="s">
        <v>493</v>
      </c>
      <c r="D41" s="227"/>
      <c r="E41" s="247">
        <v>250.8</v>
      </c>
      <c r="F41" s="227"/>
      <c r="G41" s="248" t="s">
        <v>224</v>
      </c>
      <c r="H41" s="246" t="s">
        <v>494</v>
      </c>
      <c r="I41" s="227"/>
    </row>
    <row r="42" spans="1:9" ht="25.5" customHeight="1">
      <c r="A42" s="246">
        <v>12</v>
      </c>
      <c r="B42" s="227"/>
      <c r="C42" s="246" t="s">
        <v>495</v>
      </c>
      <c r="D42" s="227"/>
      <c r="E42" s="247">
        <v>250.8</v>
      </c>
      <c r="F42" s="227"/>
      <c r="G42" s="248" t="s">
        <v>224</v>
      </c>
      <c r="H42" s="246" t="s">
        <v>496</v>
      </c>
      <c r="I42" s="227"/>
    </row>
    <row r="43" spans="1:9" ht="25.5" customHeight="1">
      <c r="A43" s="246">
        <v>13</v>
      </c>
      <c r="B43" s="227"/>
      <c r="C43" s="246" t="s">
        <v>497</v>
      </c>
      <c r="D43" s="227"/>
      <c r="E43" s="247">
        <v>250.8</v>
      </c>
      <c r="F43" s="227"/>
      <c r="G43" s="248" t="s">
        <v>224</v>
      </c>
      <c r="H43" s="246" t="s">
        <v>498</v>
      </c>
      <c r="I43" s="227"/>
    </row>
    <row r="44" spans="1:9" ht="25.5" customHeight="1">
      <c r="A44" s="246">
        <v>14</v>
      </c>
      <c r="B44" s="227"/>
      <c r="C44" s="246" t="s">
        <v>499</v>
      </c>
      <c r="D44" s="227"/>
      <c r="E44" s="247">
        <v>250.8</v>
      </c>
      <c r="F44" s="227"/>
      <c r="G44" s="248" t="s">
        <v>224</v>
      </c>
      <c r="H44" s="246" t="s">
        <v>500</v>
      </c>
      <c r="I44" s="227"/>
    </row>
    <row r="45" spans="1:9" ht="25.5" customHeight="1">
      <c r="A45" s="246">
        <v>15</v>
      </c>
      <c r="B45" s="227"/>
      <c r="C45" s="246" t="s">
        <v>501</v>
      </c>
      <c r="D45" s="227"/>
      <c r="E45" s="247">
        <v>231.99</v>
      </c>
      <c r="F45" s="227"/>
      <c r="G45" s="248" t="s">
        <v>224</v>
      </c>
      <c r="H45" s="246" t="s">
        <v>502</v>
      </c>
      <c r="I45" s="227"/>
    </row>
    <row r="46" spans="1:9" ht="25.5" customHeight="1">
      <c r="A46" s="246">
        <v>16</v>
      </c>
      <c r="B46" s="227"/>
      <c r="C46" s="246" t="s">
        <v>503</v>
      </c>
      <c r="D46" s="227"/>
      <c r="E46" s="247">
        <v>390</v>
      </c>
      <c r="F46" s="227"/>
      <c r="G46" s="248" t="s">
        <v>224</v>
      </c>
      <c r="H46" s="246" t="s">
        <v>504</v>
      </c>
      <c r="I46" s="227"/>
    </row>
    <row r="47" spans="1:9" ht="25.5" customHeight="1">
      <c r="A47" s="246">
        <v>17</v>
      </c>
      <c r="B47" s="227"/>
      <c r="C47" s="246" t="s">
        <v>505</v>
      </c>
      <c r="D47" s="227"/>
      <c r="E47" s="247">
        <v>390</v>
      </c>
      <c r="F47" s="227"/>
      <c r="G47" s="248" t="s">
        <v>224</v>
      </c>
      <c r="H47" s="246" t="s">
        <v>506</v>
      </c>
      <c r="I47" s="227"/>
    </row>
    <row r="48" spans="1:9" ht="25.5" customHeight="1">
      <c r="A48" s="246">
        <v>18</v>
      </c>
      <c r="B48" s="227"/>
      <c r="C48" s="246" t="s">
        <v>507</v>
      </c>
      <c r="D48" s="227"/>
      <c r="E48" s="247">
        <v>250.8</v>
      </c>
      <c r="F48" s="227"/>
      <c r="G48" s="248" t="s">
        <v>231</v>
      </c>
      <c r="H48" s="246" t="s">
        <v>508</v>
      </c>
      <c r="I48" s="227"/>
    </row>
    <row r="49" spans="1:9" ht="25.5" customHeight="1">
      <c r="A49" s="246">
        <v>19</v>
      </c>
      <c r="B49" s="227"/>
      <c r="C49" s="246" t="s">
        <v>507</v>
      </c>
      <c r="D49" s="227"/>
      <c r="E49" s="247">
        <v>250.8</v>
      </c>
      <c r="F49" s="227"/>
      <c r="G49" s="248" t="s">
        <v>231</v>
      </c>
      <c r="H49" s="246" t="s">
        <v>509</v>
      </c>
      <c r="I49" s="227"/>
    </row>
    <row r="50" spans="1:9" ht="25.5" customHeight="1">
      <c r="A50" s="246">
        <v>20</v>
      </c>
      <c r="B50" s="227"/>
      <c r="C50" s="246" t="s">
        <v>507</v>
      </c>
      <c r="D50" s="227"/>
      <c r="E50" s="247">
        <v>250.8</v>
      </c>
      <c r="F50" s="227"/>
      <c r="G50" s="248" t="s">
        <v>231</v>
      </c>
      <c r="H50" s="246" t="s">
        <v>510</v>
      </c>
      <c r="I50" s="227"/>
    </row>
    <row r="51" spans="1:9" ht="25.5" customHeight="1">
      <c r="A51" s="246">
        <v>21</v>
      </c>
      <c r="B51" s="227"/>
      <c r="C51" s="246" t="s">
        <v>507</v>
      </c>
      <c r="D51" s="227"/>
      <c r="E51" s="247">
        <v>250.8</v>
      </c>
      <c r="F51" s="227"/>
      <c r="G51" s="248" t="s">
        <v>231</v>
      </c>
      <c r="H51" s="246" t="s">
        <v>511</v>
      </c>
      <c r="I51" s="227"/>
    </row>
    <row r="52" spans="1:9" ht="25.5" customHeight="1">
      <c r="A52" s="246">
        <v>22</v>
      </c>
      <c r="B52" s="227"/>
      <c r="C52" s="246" t="s">
        <v>512</v>
      </c>
      <c r="D52" s="227"/>
      <c r="E52" s="247">
        <v>272.39999999999998</v>
      </c>
      <c r="F52" s="227"/>
      <c r="G52" s="248" t="s">
        <v>202</v>
      </c>
      <c r="H52" s="246" t="s">
        <v>482</v>
      </c>
      <c r="I52" s="227"/>
    </row>
    <row r="53" spans="1:9" ht="25.5" customHeight="1">
      <c r="A53" s="246">
        <v>23</v>
      </c>
      <c r="B53" s="227"/>
      <c r="C53" s="246" t="s">
        <v>513</v>
      </c>
      <c r="D53" s="227"/>
      <c r="E53" s="247">
        <v>244.8</v>
      </c>
      <c r="F53" s="227"/>
      <c r="G53" s="248" t="s">
        <v>202</v>
      </c>
      <c r="H53" s="246" t="s">
        <v>514</v>
      </c>
      <c r="I53" s="227"/>
    </row>
    <row r="54" spans="1:9" ht="25.5" customHeight="1">
      <c r="A54" s="246">
        <v>24</v>
      </c>
      <c r="B54" s="227"/>
      <c r="C54" s="246" t="s">
        <v>513</v>
      </c>
      <c r="D54" s="227"/>
      <c r="E54" s="247">
        <v>244.8</v>
      </c>
      <c r="F54" s="227"/>
      <c r="G54" s="248" t="s">
        <v>202</v>
      </c>
      <c r="H54" s="246" t="s">
        <v>515</v>
      </c>
      <c r="I54" s="227"/>
    </row>
    <row r="55" spans="1:9" ht="25.5" customHeight="1">
      <c r="A55" s="246">
        <v>25</v>
      </c>
      <c r="B55" s="227"/>
      <c r="C55" s="246" t="s">
        <v>513</v>
      </c>
      <c r="D55" s="227"/>
      <c r="E55" s="247">
        <v>244.8</v>
      </c>
      <c r="F55" s="227"/>
      <c r="G55" s="248" t="s">
        <v>202</v>
      </c>
      <c r="H55" s="246" t="s">
        <v>516</v>
      </c>
      <c r="I55" s="227"/>
    </row>
    <row r="56" spans="1:9" ht="25.5" customHeight="1">
      <c r="A56" s="246">
        <v>26</v>
      </c>
      <c r="B56" s="227"/>
      <c r="C56" s="246" t="s">
        <v>513</v>
      </c>
      <c r="D56" s="227"/>
      <c r="E56" s="247">
        <v>244.8</v>
      </c>
      <c r="F56" s="227"/>
      <c r="G56" s="248" t="s">
        <v>202</v>
      </c>
      <c r="H56" s="246" t="s">
        <v>517</v>
      </c>
      <c r="I56" s="227"/>
    </row>
    <row r="57" spans="1:9" ht="25.5" customHeight="1">
      <c r="A57" s="246">
        <v>27</v>
      </c>
      <c r="B57" s="227"/>
      <c r="C57" s="246" t="s">
        <v>518</v>
      </c>
      <c r="D57" s="227"/>
      <c r="E57" s="247">
        <v>244.8</v>
      </c>
      <c r="F57" s="227"/>
      <c r="G57" s="248" t="s">
        <v>202</v>
      </c>
      <c r="H57" s="246" t="s">
        <v>519</v>
      </c>
      <c r="I57" s="227"/>
    </row>
    <row r="58" spans="1:9" ht="25.5" customHeight="1">
      <c r="A58" s="246">
        <v>28</v>
      </c>
      <c r="B58" s="227"/>
      <c r="C58" s="246" t="s">
        <v>513</v>
      </c>
      <c r="D58" s="227"/>
      <c r="E58" s="247">
        <v>244.8</v>
      </c>
      <c r="F58" s="227"/>
      <c r="G58" s="248" t="s">
        <v>520</v>
      </c>
      <c r="H58" s="246" t="s">
        <v>521</v>
      </c>
      <c r="I58" s="227"/>
    </row>
    <row r="59" spans="1:9" ht="25.5" customHeight="1">
      <c r="A59" s="246">
        <v>29</v>
      </c>
      <c r="B59" s="227"/>
      <c r="C59" s="246" t="s">
        <v>522</v>
      </c>
      <c r="D59" s="227"/>
      <c r="E59" s="247">
        <v>129.6</v>
      </c>
      <c r="F59" s="227"/>
      <c r="G59" s="248" t="s">
        <v>202</v>
      </c>
      <c r="H59" s="246" t="s">
        <v>523</v>
      </c>
      <c r="I59" s="227"/>
    </row>
    <row r="60" spans="1:9" ht="25.5" customHeight="1">
      <c r="A60" s="246">
        <v>30</v>
      </c>
      <c r="B60" s="227"/>
      <c r="C60" s="246" t="s">
        <v>513</v>
      </c>
      <c r="D60" s="227"/>
      <c r="E60" s="247">
        <v>244.8</v>
      </c>
      <c r="F60" s="227"/>
      <c r="G60" s="248" t="s">
        <v>202</v>
      </c>
      <c r="H60" s="246" t="s">
        <v>524</v>
      </c>
      <c r="I60" s="227"/>
    </row>
    <row r="61" spans="1:9" ht="25.5" customHeight="1">
      <c r="A61" s="246">
        <v>31</v>
      </c>
      <c r="B61" s="227"/>
      <c r="C61" s="246" t="s">
        <v>525</v>
      </c>
      <c r="D61" s="227"/>
      <c r="E61" s="247">
        <v>244.8</v>
      </c>
      <c r="F61" s="227"/>
      <c r="G61" s="248" t="s">
        <v>202</v>
      </c>
      <c r="H61" s="246" t="s">
        <v>526</v>
      </c>
      <c r="I61" s="227"/>
    </row>
    <row r="62" spans="1:9" ht="25.5" customHeight="1">
      <c r="A62" s="246">
        <v>32</v>
      </c>
      <c r="B62" s="227"/>
      <c r="C62" s="246" t="s">
        <v>513</v>
      </c>
      <c r="D62" s="227"/>
      <c r="E62" s="247">
        <v>244.8</v>
      </c>
      <c r="F62" s="227"/>
      <c r="G62" s="248" t="s">
        <v>202</v>
      </c>
      <c r="H62" s="246" t="s">
        <v>527</v>
      </c>
      <c r="I62" s="227"/>
    </row>
    <row r="63" spans="1:9" ht="25.5" customHeight="1">
      <c r="A63" s="246">
        <v>33</v>
      </c>
      <c r="B63" s="227"/>
      <c r="C63" s="246" t="s">
        <v>513</v>
      </c>
      <c r="D63" s="227"/>
      <c r="E63" s="247">
        <v>244.8</v>
      </c>
      <c r="F63" s="227"/>
      <c r="G63" s="248" t="s">
        <v>202</v>
      </c>
      <c r="H63" s="246" t="s">
        <v>528</v>
      </c>
      <c r="I63" s="227"/>
    </row>
    <row r="64" spans="1:9" ht="25.5" customHeight="1">
      <c r="A64" s="246">
        <v>34</v>
      </c>
      <c r="B64" s="227"/>
      <c r="C64" s="246" t="s">
        <v>513</v>
      </c>
      <c r="D64" s="227"/>
      <c r="E64" s="247">
        <v>244.8</v>
      </c>
      <c r="F64" s="227"/>
      <c r="G64" s="248" t="s">
        <v>202</v>
      </c>
      <c r="H64" s="246" t="s">
        <v>529</v>
      </c>
      <c r="I64" s="227"/>
    </row>
    <row r="65" spans="1:9" ht="25.5" customHeight="1">
      <c r="A65" s="246">
        <v>35</v>
      </c>
      <c r="B65" s="227"/>
      <c r="C65" s="246" t="s">
        <v>513</v>
      </c>
      <c r="D65" s="227"/>
      <c r="E65" s="247">
        <v>244.8</v>
      </c>
      <c r="F65" s="227"/>
      <c r="G65" s="248" t="s">
        <v>196</v>
      </c>
      <c r="H65" s="246" t="s">
        <v>530</v>
      </c>
      <c r="I65" s="227"/>
    </row>
    <row r="66" spans="1:9" ht="25.5" customHeight="1">
      <c r="A66" s="246">
        <v>36</v>
      </c>
      <c r="B66" s="227"/>
      <c r="C66" s="246" t="s">
        <v>531</v>
      </c>
      <c r="D66" s="227"/>
      <c r="E66" s="247">
        <v>376.2</v>
      </c>
      <c r="F66" s="227"/>
      <c r="G66" s="248" t="s">
        <v>257</v>
      </c>
      <c r="H66" s="246" t="s">
        <v>532</v>
      </c>
      <c r="I66" s="227"/>
    </row>
    <row r="67" spans="1:9" ht="25.5" customHeight="1">
      <c r="A67" s="246">
        <v>37</v>
      </c>
      <c r="B67" s="227"/>
      <c r="C67" s="246" t="s">
        <v>533</v>
      </c>
      <c r="D67" s="227"/>
      <c r="E67" s="247">
        <v>188.1</v>
      </c>
      <c r="F67" s="227"/>
      <c r="G67" s="248" t="s">
        <v>417</v>
      </c>
      <c r="H67" s="246" t="s">
        <v>485</v>
      </c>
      <c r="I67" s="227"/>
    </row>
    <row r="68" spans="1:9" ht="25.5" customHeight="1">
      <c r="A68" s="246">
        <v>38</v>
      </c>
      <c r="B68" s="227"/>
      <c r="C68" s="246" t="s">
        <v>534</v>
      </c>
      <c r="D68" s="227"/>
      <c r="E68" s="247">
        <v>188.1</v>
      </c>
      <c r="F68" s="227"/>
      <c r="G68" s="248" t="s">
        <v>417</v>
      </c>
      <c r="H68" s="246" t="s">
        <v>535</v>
      </c>
      <c r="I68" s="227"/>
    </row>
    <row r="69" spans="1:9" ht="25.5" customHeight="1">
      <c r="A69" s="246">
        <v>39</v>
      </c>
      <c r="B69" s="227"/>
      <c r="C69" s="246" t="s">
        <v>536</v>
      </c>
      <c r="D69" s="227"/>
      <c r="E69" s="247">
        <v>188.1</v>
      </c>
      <c r="F69" s="227"/>
      <c r="G69" s="248" t="s">
        <v>271</v>
      </c>
      <c r="H69" s="246" t="s">
        <v>537</v>
      </c>
      <c r="I69" s="227"/>
    </row>
    <row r="70" spans="1:9">
      <c r="A70" s="246">
        <v>40</v>
      </c>
      <c r="B70" s="227"/>
      <c r="C70" s="246" t="s">
        <v>538</v>
      </c>
      <c r="D70" s="227"/>
      <c r="E70" s="247">
        <v>353.95</v>
      </c>
      <c r="F70" s="227"/>
      <c r="G70" s="248" t="s">
        <v>271</v>
      </c>
      <c r="H70" s="246" t="s">
        <v>539</v>
      </c>
      <c r="I70" s="227"/>
    </row>
    <row r="71" spans="1:9" ht="25.5" customHeight="1">
      <c r="A71" s="246">
        <v>41</v>
      </c>
      <c r="B71" s="227"/>
      <c r="C71" s="246" t="s">
        <v>540</v>
      </c>
      <c r="D71" s="227"/>
      <c r="E71" s="247">
        <v>188.1</v>
      </c>
      <c r="F71" s="227"/>
      <c r="G71" s="248" t="s">
        <v>417</v>
      </c>
      <c r="H71" s="246" t="s">
        <v>541</v>
      </c>
      <c r="I71" s="227"/>
    </row>
    <row r="72" spans="1:9">
      <c r="A72" s="246">
        <v>42</v>
      </c>
      <c r="B72" s="227"/>
      <c r="C72" s="246" t="s">
        <v>542</v>
      </c>
      <c r="D72" s="227"/>
      <c r="E72" s="247">
        <v>62.7</v>
      </c>
      <c r="F72" s="227"/>
      <c r="G72" s="248" t="s">
        <v>271</v>
      </c>
      <c r="H72" s="246" t="s">
        <v>543</v>
      </c>
      <c r="I72" s="227"/>
    </row>
    <row r="73" spans="1:9" ht="25.5" customHeight="1">
      <c r="A73" s="246">
        <v>43</v>
      </c>
      <c r="B73" s="227"/>
      <c r="C73" s="246" t="s">
        <v>544</v>
      </c>
      <c r="D73" s="227"/>
      <c r="E73" s="247">
        <v>142.56</v>
      </c>
      <c r="F73" s="227"/>
      <c r="G73" s="248" t="s">
        <v>213</v>
      </c>
      <c r="H73" s="246" t="s">
        <v>545</v>
      </c>
      <c r="I73" s="227"/>
    </row>
    <row r="74" spans="1:9" ht="25.5" customHeight="1">
      <c r="A74" s="246">
        <v>44</v>
      </c>
      <c r="B74" s="227"/>
      <c r="C74" s="246" t="s">
        <v>546</v>
      </c>
      <c r="D74" s="227"/>
      <c r="E74" s="247">
        <v>395.6</v>
      </c>
      <c r="F74" s="227"/>
      <c r="G74" s="248" t="s">
        <v>213</v>
      </c>
      <c r="H74" s="246" t="s">
        <v>547</v>
      </c>
      <c r="I74" s="227"/>
    </row>
    <row r="75" spans="1:9" ht="25.5" customHeight="1">
      <c r="A75" s="246">
        <v>45</v>
      </c>
      <c r="B75" s="227"/>
      <c r="C75" s="246" t="s">
        <v>548</v>
      </c>
      <c r="D75" s="227"/>
      <c r="E75" s="247">
        <v>395.6</v>
      </c>
      <c r="F75" s="227"/>
      <c r="G75" s="248" t="s">
        <v>213</v>
      </c>
      <c r="H75" s="246" t="s">
        <v>545</v>
      </c>
      <c r="I75" s="227"/>
    </row>
    <row r="76" spans="1:9" ht="25.5" customHeight="1">
      <c r="A76" s="246">
        <v>46</v>
      </c>
      <c r="B76" s="227"/>
      <c r="C76" s="246" t="s">
        <v>548</v>
      </c>
      <c r="D76" s="227"/>
      <c r="E76" s="247">
        <v>395.6</v>
      </c>
      <c r="F76" s="227"/>
      <c r="G76" s="248" t="s">
        <v>213</v>
      </c>
      <c r="H76" s="246" t="s">
        <v>549</v>
      </c>
      <c r="I76" s="227"/>
    </row>
    <row r="77" spans="1:9" ht="25.5" customHeight="1">
      <c r="A77" s="246">
        <v>47</v>
      </c>
      <c r="B77" s="227"/>
      <c r="C77" s="246" t="s">
        <v>548</v>
      </c>
      <c r="D77" s="227"/>
      <c r="E77" s="247">
        <v>395.6</v>
      </c>
      <c r="F77" s="227"/>
      <c r="G77" s="248" t="s">
        <v>213</v>
      </c>
      <c r="H77" s="246" t="s">
        <v>550</v>
      </c>
      <c r="I77" s="227"/>
    </row>
    <row r="78" spans="1:9" ht="25.5" customHeight="1">
      <c r="A78" s="246">
        <v>48</v>
      </c>
      <c r="B78" s="227"/>
      <c r="C78" s="246" t="s">
        <v>551</v>
      </c>
      <c r="D78" s="227"/>
      <c r="E78" s="247">
        <v>250.8</v>
      </c>
      <c r="F78" s="227"/>
      <c r="G78" s="248" t="s">
        <v>221</v>
      </c>
      <c r="H78" s="246" t="s">
        <v>552</v>
      </c>
      <c r="I78" s="227"/>
    </row>
    <row r="79" spans="1:9" ht="25.5" customHeight="1">
      <c r="A79" s="246">
        <v>49</v>
      </c>
      <c r="B79" s="227"/>
      <c r="C79" s="246" t="s">
        <v>551</v>
      </c>
      <c r="D79" s="227"/>
      <c r="E79" s="247">
        <v>250.8</v>
      </c>
      <c r="F79" s="227"/>
      <c r="G79" s="248" t="s">
        <v>221</v>
      </c>
      <c r="H79" s="246" t="s">
        <v>553</v>
      </c>
      <c r="I79" s="227"/>
    </row>
    <row r="80" spans="1:9" ht="25.5" customHeight="1">
      <c r="A80" s="246">
        <v>50</v>
      </c>
      <c r="B80" s="227"/>
      <c r="C80" s="246" t="s">
        <v>554</v>
      </c>
      <c r="D80" s="227"/>
      <c r="E80" s="247">
        <v>231.99</v>
      </c>
      <c r="F80" s="227"/>
      <c r="G80" s="248" t="s">
        <v>443</v>
      </c>
      <c r="H80" s="246" t="s">
        <v>543</v>
      </c>
      <c r="I80" s="227"/>
    </row>
    <row r="81" spans="1:9" ht="25.5" customHeight="1">
      <c r="A81" s="246">
        <v>51</v>
      </c>
      <c r="B81" s="227"/>
      <c r="C81" s="246" t="s">
        <v>555</v>
      </c>
      <c r="D81" s="227"/>
      <c r="E81" s="247">
        <v>216.7</v>
      </c>
      <c r="F81" s="227"/>
      <c r="G81" s="248" t="s">
        <v>221</v>
      </c>
      <c r="H81" s="246" t="s">
        <v>556</v>
      </c>
      <c r="I81" s="227"/>
    </row>
    <row r="82" spans="1:9" ht="25.5" customHeight="1">
      <c r="A82" s="246">
        <v>52</v>
      </c>
      <c r="B82" s="227"/>
      <c r="C82" s="246" t="s">
        <v>555</v>
      </c>
      <c r="D82" s="227"/>
      <c r="E82" s="247">
        <v>236.4</v>
      </c>
      <c r="F82" s="227"/>
      <c r="G82" s="248" t="s">
        <v>221</v>
      </c>
      <c r="H82" s="246" t="s">
        <v>557</v>
      </c>
      <c r="I82" s="227"/>
    </row>
    <row r="83" spans="1:9" ht="25.5" customHeight="1">
      <c r="A83" s="246">
        <v>53</v>
      </c>
      <c r="B83" s="227"/>
      <c r="C83" s="246" t="s">
        <v>558</v>
      </c>
      <c r="D83" s="227"/>
      <c r="E83" s="247">
        <v>163.16999999999999</v>
      </c>
      <c r="F83" s="227"/>
      <c r="G83" s="248" t="s">
        <v>290</v>
      </c>
      <c r="H83" s="246" t="s">
        <v>559</v>
      </c>
      <c r="I83" s="227"/>
    </row>
    <row r="84" spans="1:9">
      <c r="A84" s="246">
        <v>54</v>
      </c>
      <c r="B84" s="227"/>
      <c r="C84" s="246" t="s">
        <v>560</v>
      </c>
      <c r="D84" s="227"/>
      <c r="E84" s="247">
        <v>742.5</v>
      </c>
      <c r="F84" s="227"/>
      <c r="G84" s="248" t="s">
        <v>286</v>
      </c>
      <c r="H84" s="246" t="s">
        <v>561</v>
      </c>
      <c r="I84" s="227"/>
    </row>
    <row r="85" spans="1:9">
      <c r="A85" s="246">
        <v>55</v>
      </c>
      <c r="B85" s="227"/>
      <c r="C85" s="246" t="s">
        <v>562</v>
      </c>
      <c r="D85" s="227"/>
      <c r="E85" s="247">
        <v>742.5</v>
      </c>
      <c r="F85" s="227"/>
      <c r="G85" s="248" t="s">
        <v>286</v>
      </c>
      <c r="H85" s="246" t="s">
        <v>563</v>
      </c>
      <c r="I85" s="227"/>
    </row>
    <row r="86" spans="1:9">
      <c r="A86" s="246">
        <v>56</v>
      </c>
      <c r="B86" s="227"/>
      <c r="C86" s="246" t="s">
        <v>564</v>
      </c>
      <c r="D86" s="227"/>
      <c r="E86" s="247">
        <v>456.66</v>
      </c>
      <c r="F86" s="227"/>
      <c r="G86" s="248" t="s">
        <v>221</v>
      </c>
      <c r="H86" s="246" t="s">
        <v>565</v>
      </c>
      <c r="I86" s="227"/>
    </row>
    <row r="87" spans="1:9">
      <c r="A87" s="246">
        <v>57</v>
      </c>
      <c r="B87" s="227"/>
      <c r="C87" s="246" t="s">
        <v>566</v>
      </c>
      <c r="D87" s="227"/>
      <c r="E87" s="247">
        <v>456.66</v>
      </c>
      <c r="F87" s="227"/>
      <c r="G87" s="248" t="s">
        <v>221</v>
      </c>
      <c r="H87" s="246" t="s">
        <v>567</v>
      </c>
      <c r="I87" s="227"/>
    </row>
    <row r="88" spans="1:9" ht="25.5" customHeight="1">
      <c r="A88" s="246">
        <v>58</v>
      </c>
      <c r="B88" s="227"/>
      <c r="C88" s="246" t="s">
        <v>568</v>
      </c>
      <c r="D88" s="227"/>
      <c r="E88" s="247">
        <v>154.66</v>
      </c>
      <c r="F88" s="227"/>
      <c r="G88" s="248" t="s">
        <v>193</v>
      </c>
      <c r="H88" s="246" t="s">
        <v>502</v>
      </c>
      <c r="I88" s="227"/>
    </row>
    <row r="89" spans="1:9" ht="25.5" customHeight="1">
      <c r="A89" s="246">
        <v>59</v>
      </c>
      <c r="B89" s="227"/>
      <c r="C89" s="246" t="s">
        <v>569</v>
      </c>
      <c r="D89" s="227"/>
      <c r="E89" s="247">
        <v>97.61</v>
      </c>
      <c r="F89" s="227"/>
      <c r="G89" s="248" t="s">
        <v>193</v>
      </c>
      <c r="H89" s="246" t="s">
        <v>556</v>
      </c>
      <c r="I89" s="227"/>
    </row>
    <row r="90" spans="1:9" ht="25.5" customHeight="1">
      <c r="A90" s="246">
        <v>60</v>
      </c>
      <c r="B90" s="227"/>
      <c r="C90" s="246" t="s">
        <v>570</v>
      </c>
      <c r="D90" s="227"/>
      <c r="E90" s="247">
        <v>292.83</v>
      </c>
      <c r="F90" s="227"/>
      <c r="G90" s="248" t="s">
        <v>193</v>
      </c>
      <c r="H90" s="246" t="s">
        <v>556</v>
      </c>
      <c r="I90" s="227"/>
    </row>
    <row r="91" spans="1:9" ht="25.5" customHeight="1">
      <c r="A91" s="246">
        <v>61</v>
      </c>
      <c r="B91" s="227"/>
      <c r="C91" s="246" t="s">
        <v>571</v>
      </c>
      <c r="D91" s="227"/>
      <c r="E91" s="247">
        <v>292.83</v>
      </c>
      <c r="F91" s="227"/>
      <c r="G91" s="248" t="s">
        <v>193</v>
      </c>
      <c r="H91" s="246" t="s">
        <v>506</v>
      </c>
      <c r="I91" s="227"/>
    </row>
    <row r="92" spans="1:9" ht="25.5" customHeight="1">
      <c r="A92" s="246">
        <v>62</v>
      </c>
      <c r="B92" s="227"/>
      <c r="C92" s="246" t="s">
        <v>572</v>
      </c>
      <c r="D92" s="227"/>
      <c r="E92" s="247">
        <v>231.99</v>
      </c>
      <c r="F92" s="227"/>
      <c r="G92" s="248" t="s">
        <v>286</v>
      </c>
      <c r="H92" s="246" t="s">
        <v>573</v>
      </c>
      <c r="I92" s="227"/>
    </row>
    <row r="93" spans="1:9" ht="25.5" customHeight="1">
      <c r="A93" s="246">
        <v>63</v>
      </c>
      <c r="B93" s="227"/>
      <c r="C93" s="246" t="s">
        <v>574</v>
      </c>
      <c r="D93" s="227"/>
      <c r="E93" s="247">
        <v>231.99</v>
      </c>
      <c r="F93" s="227"/>
      <c r="G93" s="248" t="s">
        <v>286</v>
      </c>
      <c r="H93" s="246" t="s">
        <v>502</v>
      </c>
      <c r="I93" s="227"/>
    </row>
    <row r="94" spans="1:9">
      <c r="A94" s="244"/>
      <c r="B94" s="227"/>
      <c r="C94" s="244"/>
      <c r="D94" s="227"/>
      <c r="E94" s="249">
        <v>17282.610000000011</v>
      </c>
      <c r="F94" s="227"/>
      <c r="G94" s="245"/>
      <c r="H94" s="244"/>
      <c r="I94" s="227"/>
    </row>
    <row r="95" spans="1:9">
      <c r="A95" s="242" t="s">
        <v>575</v>
      </c>
      <c r="B95" s="243"/>
      <c r="C95" s="243"/>
      <c r="D95" s="243"/>
      <c r="E95" s="243"/>
      <c r="F95" s="243"/>
      <c r="G95" s="243"/>
      <c r="H95" s="243"/>
      <c r="I95" s="243"/>
    </row>
    <row r="96" spans="1:9">
      <c r="A96" s="244" t="s">
        <v>183</v>
      </c>
      <c r="B96" s="227"/>
      <c r="C96" s="244" t="s">
        <v>184</v>
      </c>
      <c r="D96" s="227"/>
      <c r="E96" s="244" t="s">
        <v>185</v>
      </c>
      <c r="F96" s="227"/>
      <c r="G96" s="245" t="s">
        <v>186</v>
      </c>
      <c r="H96" s="244" t="s">
        <v>187</v>
      </c>
      <c r="I96" s="227"/>
    </row>
    <row r="97" spans="1:9" ht="25.5" customHeight="1">
      <c r="A97" s="246">
        <v>1</v>
      </c>
      <c r="B97" s="227"/>
      <c r="C97" s="246" t="s">
        <v>576</v>
      </c>
      <c r="D97" s="227"/>
      <c r="E97" s="247">
        <v>1328.7</v>
      </c>
      <c r="F97" s="227"/>
      <c r="G97" s="248" t="s">
        <v>411</v>
      </c>
      <c r="H97" s="246" t="s">
        <v>487</v>
      </c>
      <c r="I97" s="227"/>
    </row>
    <row r="98" spans="1:9" ht="25.5" customHeight="1">
      <c r="A98" s="246">
        <v>2</v>
      </c>
      <c r="B98" s="227"/>
      <c r="C98" s="246" t="s">
        <v>577</v>
      </c>
      <c r="D98" s="227"/>
      <c r="E98" s="247">
        <v>122.04</v>
      </c>
      <c r="F98" s="227"/>
      <c r="G98" s="248" t="s">
        <v>224</v>
      </c>
      <c r="H98" s="246" t="s">
        <v>502</v>
      </c>
      <c r="I98" s="227"/>
    </row>
    <row r="99" spans="1:9" ht="25.5" customHeight="1">
      <c r="A99" s="246">
        <v>3</v>
      </c>
      <c r="B99" s="227"/>
      <c r="C99" s="246" t="s">
        <v>578</v>
      </c>
      <c r="D99" s="227"/>
      <c r="E99" s="247">
        <v>480</v>
      </c>
      <c r="F99" s="227"/>
      <c r="G99" s="248" t="s">
        <v>224</v>
      </c>
      <c r="H99" s="246" t="s">
        <v>504</v>
      </c>
      <c r="I99" s="227"/>
    </row>
    <row r="100" spans="1:9" ht="25.5" customHeight="1">
      <c r="A100" s="246">
        <v>4</v>
      </c>
      <c r="B100" s="227"/>
      <c r="C100" s="246" t="s">
        <v>579</v>
      </c>
      <c r="D100" s="227"/>
      <c r="E100" s="247">
        <v>480</v>
      </c>
      <c r="F100" s="227"/>
      <c r="G100" s="248" t="s">
        <v>224</v>
      </c>
      <c r="H100" s="246" t="s">
        <v>506</v>
      </c>
      <c r="I100" s="227"/>
    </row>
    <row r="101" spans="1:9">
      <c r="A101" s="246">
        <v>5</v>
      </c>
      <c r="B101" s="227"/>
      <c r="C101" s="246" t="s">
        <v>580</v>
      </c>
      <c r="D101" s="227"/>
      <c r="E101" s="247">
        <v>59.01</v>
      </c>
      <c r="F101" s="227"/>
      <c r="G101" s="248" t="s">
        <v>271</v>
      </c>
      <c r="H101" s="246" t="s">
        <v>539</v>
      </c>
      <c r="I101" s="227"/>
    </row>
    <row r="102" spans="1:9" ht="25.5" customHeight="1">
      <c r="A102" s="246">
        <v>6</v>
      </c>
      <c r="B102" s="227"/>
      <c r="C102" s="246" t="s">
        <v>581</v>
      </c>
      <c r="D102" s="227"/>
      <c r="E102" s="247">
        <v>160</v>
      </c>
      <c r="F102" s="227"/>
      <c r="G102" s="248" t="s">
        <v>213</v>
      </c>
      <c r="H102" s="246" t="s">
        <v>545</v>
      </c>
      <c r="I102" s="227"/>
    </row>
    <row r="103" spans="1:9" ht="25.5" customHeight="1">
      <c r="A103" s="246">
        <v>7</v>
      </c>
      <c r="B103" s="227"/>
      <c r="C103" s="246" t="s">
        <v>582</v>
      </c>
      <c r="D103" s="227"/>
      <c r="E103" s="247">
        <v>368.43</v>
      </c>
      <c r="F103" s="227"/>
      <c r="G103" s="248" t="s">
        <v>213</v>
      </c>
      <c r="H103" s="246" t="s">
        <v>547</v>
      </c>
      <c r="I103" s="227"/>
    </row>
    <row r="104" spans="1:9" ht="25.5" customHeight="1">
      <c r="A104" s="246">
        <v>8</v>
      </c>
      <c r="B104" s="227"/>
      <c r="C104" s="246" t="s">
        <v>583</v>
      </c>
      <c r="D104" s="227"/>
      <c r="E104" s="247">
        <v>368.43</v>
      </c>
      <c r="F104" s="227"/>
      <c r="G104" s="248" t="s">
        <v>213</v>
      </c>
      <c r="H104" s="246" t="s">
        <v>545</v>
      </c>
      <c r="I104" s="227"/>
    </row>
    <row r="105" spans="1:9" ht="25.5" customHeight="1">
      <c r="A105" s="246">
        <v>9</v>
      </c>
      <c r="B105" s="227"/>
      <c r="C105" s="246" t="s">
        <v>583</v>
      </c>
      <c r="D105" s="227"/>
      <c r="E105" s="247">
        <v>368.43</v>
      </c>
      <c r="F105" s="227"/>
      <c r="G105" s="248" t="s">
        <v>213</v>
      </c>
      <c r="H105" s="246" t="s">
        <v>549</v>
      </c>
      <c r="I105" s="227"/>
    </row>
    <row r="106" spans="1:9" ht="25.5" customHeight="1">
      <c r="A106" s="246">
        <v>10</v>
      </c>
      <c r="B106" s="227"/>
      <c r="C106" s="246" t="s">
        <v>583</v>
      </c>
      <c r="D106" s="227"/>
      <c r="E106" s="247">
        <v>368.43</v>
      </c>
      <c r="F106" s="227"/>
      <c r="G106" s="248" t="s">
        <v>213</v>
      </c>
      <c r="H106" s="246" t="s">
        <v>550</v>
      </c>
      <c r="I106" s="227"/>
    </row>
    <row r="107" spans="1:9" ht="25.5" customHeight="1">
      <c r="A107" s="246">
        <v>11</v>
      </c>
      <c r="B107" s="227"/>
      <c r="C107" s="246" t="s">
        <v>584</v>
      </c>
      <c r="D107" s="227"/>
      <c r="E107" s="247">
        <v>100</v>
      </c>
      <c r="F107" s="227"/>
      <c r="G107" s="248" t="s">
        <v>443</v>
      </c>
      <c r="H107" s="246" t="s">
        <v>543</v>
      </c>
      <c r="I107" s="227"/>
    </row>
    <row r="108" spans="1:9" ht="25.5" customHeight="1">
      <c r="A108" s="246">
        <v>12</v>
      </c>
      <c r="B108" s="227"/>
      <c r="C108" s="246" t="s">
        <v>585</v>
      </c>
      <c r="D108" s="227"/>
      <c r="E108" s="247">
        <v>100.67</v>
      </c>
      <c r="F108" s="227"/>
      <c r="G108" s="248" t="s">
        <v>221</v>
      </c>
      <c r="H108" s="246" t="s">
        <v>556</v>
      </c>
      <c r="I108" s="227"/>
    </row>
    <row r="109" spans="1:9" ht="25.5" customHeight="1">
      <c r="A109" s="246">
        <v>13</v>
      </c>
      <c r="B109" s="227"/>
      <c r="C109" s="246" t="s">
        <v>586</v>
      </c>
      <c r="D109" s="227"/>
      <c r="E109" s="247">
        <v>201.34</v>
      </c>
      <c r="F109" s="227"/>
      <c r="G109" s="248" t="s">
        <v>221</v>
      </c>
      <c r="H109" s="246" t="s">
        <v>557</v>
      </c>
      <c r="I109" s="227"/>
    </row>
    <row r="110" spans="1:9" ht="25.5" customHeight="1">
      <c r="A110" s="246">
        <v>14</v>
      </c>
      <c r="B110" s="227"/>
      <c r="C110" s="246" t="s">
        <v>587</v>
      </c>
      <c r="D110" s="227"/>
      <c r="E110" s="247">
        <v>137.30000000000001</v>
      </c>
      <c r="F110" s="227"/>
      <c r="G110" s="248" t="s">
        <v>290</v>
      </c>
      <c r="H110" s="246" t="s">
        <v>559</v>
      </c>
      <c r="I110" s="227"/>
    </row>
    <row r="111" spans="1:9" ht="25.5" customHeight="1">
      <c r="A111" s="246">
        <v>15</v>
      </c>
      <c r="B111" s="227"/>
      <c r="C111" s="246" t="s">
        <v>588</v>
      </c>
      <c r="D111" s="227"/>
      <c r="E111" s="247">
        <v>334</v>
      </c>
      <c r="F111" s="227"/>
      <c r="G111" s="248" t="s">
        <v>221</v>
      </c>
      <c r="H111" s="246" t="s">
        <v>565</v>
      </c>
      <c r="I111" s="227"/>
    </row>
    <row r="112" spans="1:9" ht="25.5" customHeight="1">
      <c r="A112" s="246">
        <v>16</v>
      </c>
      <c r="B112" s="227"/>
      <c r="C112" s="246" t="s">
        <v>589</v>
      </c>
      <c r="D112" s="227"/>
      <c r="E112" s="247">
        <v>334</v>
      </c>
      <c r="F112" s="227"/>
      <c r="G112" s="248" t="s">
        <v>221</v>
      </c>
      <c r="H112" s="246" t="s">
        <v>567</v>
      </c>
      <c r="I112" s="227"/>
    </row>
    <row r="113" spans="1:9" ht="25.5" customHeight="1">
      <c r="A113" s="246">
        <v>17</v>
      </c>
      <c r="B113" s="227"/>
      <c r="C113" s="246" t="s">
        <v>590</v>
      </c>
      <c r="D113" s="227"/>
      <c r="E113" s="247">
        <v>50</v>
      </c>
      <c r="F113" s="227"/>
      <c r="G113" s="248" t="s">
        <v>193</v>
      </c>
      <c r="H113" s="246" t="s">
        <v>502</v>
      </c>
      <c r="I113" s="227"/>
    </row>
    <row r="114" spans="1:9">
      <c r="A114" s="246">
        <v>18</v>
      </c>
      <c r="B114" s="227"/>
      <c r="C114" s="246" t="s">
        <v>591</v>
      </c>
      <c r="D114" s="227"/>
      <c r="E114" s="247">
        <v>160</v>
      </c>
      <c r="F114" s="227"/>
      <c r="G114" s="248" t="s">
        <v>193</v>
      </c>
      <c r="H114" s="246" t="s">
        <v>556</v>
      </c>
      <c r="I114" s="227"/>
    </row>
    <row r="115" spans="1:9" ht="25.5" customHeight="1">
      <c r="A115" s="246">
        <v>19</v>
      </c>
      <c r="B115" s="227"/>
      <c r="C115" s="246" t="s">
        <v>592</v>
      </c>
      <c r="D115" s="227"/>
      <c r="E115" s="247">
        <v>320</v>
      </c>
      <c r="F115" s="227"/>
      <c r="G115" s="248" t="s">
        <v>193</v>
      </c>
      <c r="H115" s="246" t="s">
        <v>556</v>
      </c>
      <c r="I115" s="227"/>
    </row>
    <row r="116" spans="1:9" ht="25.5" customHeight="1">
      <c r="A116" s="246">
        <v>20</v>
      </c>
      <c r="B116" s="227"/>
      <c r="C116" s="246" t="s">
        <v>592</v>
      </c>
      <c r="D116" s="227"/>
      <c r="E116" s="247">
        <v>320</v>
      </c>
      <c r="F116" s="227"/>
      <c r="G116" s="248" t="s">
        <v>193</v>
      </c>
      <c r="H116" s="246" t="s">
        <v>506</v>
      </c>
      <c r="I116" s="227"/>
    </row>
    <row r="117" spans="1:9" ht="25.5" customHeight="1">
      <c r="A117" s="246">
        <v>21</v>
      </c>
      <c r="B117" s="227"/>
      <c r="C117" s="246" t="s">
        <v>593</v>
      </c>
      <c r="D117" s="227"/>
      <c r="E117" s="247">
        <v>290</v>
      </c>
      <c r="F117" s="227"/>
      <c r="G117" s="248" t="s">
        <v>286</v>
      </c>
      <c r="H117" s="246" t="s">
        <v>573</v>
      </c>
      <c r="I117" s="227"/>
    </row>
    <row r="118" spans="1:9" ht="25.5" customHeight="1">
      <c r="A118" s="246">
        <v>22</v>
      </c>
      <c r="B118" s="227"/>
      <c r="C118" s="246" t="s">
        <v>594</v>
      </c>
      <c r="D118" s="227"/>
      <c r="E118" s="247">
        <v>138</v>
      </c>
      <c r="F118" s="227"/>
      <c r="G118" s="248" t="s">
        <v>286</v>
      </c>
      <c r="H118" s="246" t="s">
        <v>502</v>
      </c>
      <c r="I118" s="227"/>
    </row>
    <row r="119" spans="1:9">
      <c r="A119" s="244"/>
      <c r="B119" s="227"/>
      <c r="C119" s="244"/>
      <c r="D119" s="227"/>
      <c r="E119" s="249">
        <f>SUM(E97:E118)</f>
        <v>6588.78</v>
      </c>
      <c r="F119" s="227"/>
      <c r="G119" s="245"/>
      <c r="H119" s="244"/>
      <c r="I119" s="227"/>
    </row>
    <row r="120" spans="1:9">
      <c r="A120" s="242" t="s">
        <v>595</v>
      </c>
      <c r="B120" s="243"/>
      <c r="C120" s="243"/>
      <c r="D120" s="243"/>
      <c r="E120" s="243"/>
      <c r="F120" s="243"/>
      <c r="G120" s="243"/>
      <c r="H120" s="243"/>
      <c r="I120" s="243"/>
    </row>
    <row r="121" spans="1:9">
      <c r="A121" s="244" t="s">
        <v>183</v>
      </c>
      <c r="B121" s="227"/>
      <c r="C121" s="244" t="s">
        <v>184</v>
      </c>
      <c r="D121" s="227"/>
      <c r="E121" s="244" t="s">
        <v>185</v>
      </c>
      <c r="F121" s="227"/>
      <c r="G121" s="245" t="s">
        <v>186</v>
      </c>
      <c r="H121" s="244" t="s">
        <v>187</v>
      </c>
      <c r="I121" s="227"/>
    </row>
    <row r="122" spans="1:9" ht="25.5" customHeight="1">
      <c r="A122" s="246">
        <v>1</v>
      </c>
      <c r="B122" s="227"/>
      <c r="C122" s="246" t="s">
        <v>596</v>
      </c>
      <c r="D122" s="227"/>
      <c r="E122" s="247">
        <v>5.0599999999999996</v>
      </c>
      <c r="F122" s="227"/>
      <c r="G122" s="248" t="s">
        <v>417</v>
      </c>
      <c r="H122" s="246" t="s">
        <v>485</v>
      </c>
      <c r="I122" s="227"/>
    </row>
    <row r="123" spans="1:9" ht="25.5" customHeight="1">
      <c r="A123" s="246">
        <v>2</v>
      </c>
      <c r="B123" s="227"/>
      <c r="C123" s="246" t="s">
        <v>597</v>
      </c>
      <c r="D123" s="227"/>
      <c r="E123" s="247">
        <v>35</v>
      </c>
      <c r="F123" s="227"/>
      <c r="G123" s="248" t="s">
        <v>213</v>
      </c>
      <c r="H123" s="246" t="s">
        <v>545</v>
      </c>
      <c r="I123" s="227"/>
    </row>
    <row r="124" spans="1:9" ht="25.5" customHeight="1">
      <c r="A124" s="246">
        <v>3</v>
      </c>
      <c r="B124" s="227"/>
      <c r="C124" s="246" t="s">
        <v>598</v>
      </c>
      <c r="D124" s="227"/>
      <c r="E124" s="247">
        <v>60</v>
      </c>
      <c r="F124" s="227"/>
      <c r="G124" s="248" t="s">
        <v>213</v>
      </c>
      <c r="H124" s="246" t="s">
        <v>549</v>
      </c>
      <c r="I124" s="227"/>
    </row>
    <row r="125" spans="1:9" ht="25.5" customHeight="1">
      <c r="A125" s="246">
        <v>4</v>
      </c>
      <c r="B125" s="227"/>
      <c r="C125" s="246" t="s">
        <v>599</v>
      </c>
      <c r="D125" s="227"/>
      <c r="E125" s="247">
        <v>246.37</v>
      </c>
      <c r="F125" s="227"/>
      <c r="G125" s="248" t="s">
        <v>213</v>
      </c>
      <c r="H125" s="246" t="s">
        <v>600</v>
      </c>
      <c r="I125" s="227"/>
    </row>
    <row r="126" spans="1:9" ht="25.5" customHeight="1">
      <c r="A126" s="246">
        <v>5</v>
      </c>
      <c r="B126" s="227"/>
      <c r="C126" s="246" t="s">
        <v>601</v>
      </c>
      <c r="D126" s="227"/>
      <c r="E126" s="247">
        <v>140.76</v>
      </c>
      <c r="F126" s="227"/>
      <c r="G126" s="248" t="s">
        <v>221</v>
      </c>
      <c r="H126" s="246" t="s">
        <v>557</v>
      </c>
      <c r="I126" s="227"/>
    </row>
    <row r="127" spans="1:9" ht="25.5" customHeight="1">
      <c r="A127" s="246">
        <v>6</v>
      </c>
      <c r="B127" s="227"/>
      <c r="C127" s="246" t="s">
        <v>602</v>
      </c>
      <c r="D127" s="227"/>
      <c r="E127" s="247">
        <v>34.93</v>
      </c>
      <c r="F127" s="227"/>
      <c r="G127" s="248" t="s">
        <v>290</v>
      </c>
      <c r="H127" s="246" t="s">
        <v>559</v>
      </c>
      <c r="I127" s="227"/>
    </row>
    <row r="128" spans="1:9">
      <c r="A128" s="246">
        <v>7</v>
      </c>
      <c r="B128" s="227"/>
      <c r="C128" s="246" t="s">
        <v>603</v>
      </c>
      <c r="D128" s="227"/>
      <c r="E128" s="247">
        <v>5.16</v>
      </c>
      <c r="F128" s="227"/>
      <c r="G128" s="248" t="s">
        <v>286</v>
      </c>
      <c r="H128" s="246" t="s">
        <v>502</v>
      </c>
      <c r="I128" s="227"/>
    </row>
    <row r="129" spans="1:9">
      <c r="A129" s="244"/>
      <c r="B129" s="227"/>
      <c r="C129" s="244"/>
      <c r="D129" s="227"/>
      <c r="E129" s="249">
        <v>527.28</v>
      </c>
      <c r="F129" s="227"/>
      <c r="G129" s="245"/>
      <c r="H129" s="244"/>
      <c r="I129" s="227"/>
    </row>
    <row r="130" spans="1:9">
      <c r="A130" s="242" t="s">
        <v>604</v>
      </c>
      <c r="B130" s="243"/>
      <c r="C130" s="243"/>
      <c r="D130" s="243"/>
      <c r="E130" s="243"/>
      <c r="F130" s="243"/>
      <c r="G130" s="243"/>
      <c r="H130" s="243"/>
      <c r="I130" s="243"/>
    </row>
    <row r="131" spans="1:9">
      <c r="A131" s="244" t="s">
        <v>183</v>
      </c>
      <c r="B131" s="227"/>
      <c r="C131" s="244" t="s">
        <v>184</v>
      </c>
      <c r="D131" s="227"/>
      <c r="E131" s="244" t="s">
        <v>185</v>
      </c>
      <c r="F131" s="227"/>
      <c r="G131" s="245" t="s">
        <v>186</v>
      </c>
      <c r="H131" s="244" t="s">
        <v>187</v>
      </c>
      <c r="I131" s="227"/>
    </row>
    <row r="132" spans="1:9">
      <c r="A132" s="246">
        <v>1</v>
      </c>
      <c r="B132" s="227"/>
      <c r="C132" s="246" t="s">
        <v>605</v>
      </c>
      <c r="D132" s="227"/>
      <c r="E132" s="247">
        <v>9806.98</v>
      </c>
      <c r="F132" s="227"/>
      <c r="G132" s="248" t="s">
        <v>606</v>
      </c>
      <c r="H132" s="246" t="s">
        <v>607</v>
      </c>
      <c r="I132" s="227"/>
    </row>
    <row r="133" spans="1:9">
      <c r="A133" s="246">
        <v>2</v>
      </c>
      <c r="B133" s="227"/>
      <c r="C133" s="246" t="s">
        <v>608</v>
      </c>
      <c r="D133" s="227"/>
      <c r="E133" s="247">
        <v>9269.73</v>
      </c>
      <c r="F133" s="227"/>
      <c r="G133" s="248" t="s">
        <v>356</v>
      </c>
      <c r="H133" s="246" t="s">
        <v>607</v>
      </c>
      <c r="I133" s="227"/>
    </row>
    <row r="134" spans="1:9">
      <c r="A134" s="246">
        <v>3</v>
      </c>
      <c r="B134" s="227"/>
      <c r="C134" s="246" t="s">
        <v>609</v>
      </c>
      <c r="D134" s="227"/>
      <c r="E134" s="247">
        <v>7973.07</v>
      </c>
      <c r="F134" s="227"/>
      <c r="G134" s="248" t="s">
        <v>257</v>
      </c>
      <c r="H134" s="246" t="s">
        <v>607</v>
      </c>
      <c r="I134" s="227"/>
    </row>
    <row r="135" spans="1:9">
      <c r="A135" s="244"/>
      <c r="B135" s="227"/>
      <c r="C135" s="244"/>
      <c r="D135" s="227"/>
      <c r="E135" s="249">
        <f>SUM(E132:E134)</f>
        <v>27049.78</v>
      </c>
      <c r="F135" s="227"/>
      <c r="G135" s="245"/>
      <c r="H135" s="244"/>
      <c r="I135" s="227"/>
    </row>
    <row r="136" spans="1:9">
      <c r="A136" s="242" t="s">
        <v>610</v>
      </c>
      <c r="B136" s="243"/>
      <c r="C136" s="243"/>
      <c r="D136" s="243"/>
      <c r="E136" s="243"/>
      <c r="F136" s="243"/>
      <c r="G136" s="243"/>
      <c r="H136" s="243"/>
      <c r="I136" s="243"/>
    </row>
    <row r="137" spans="1:9">
      <c r="A137" s="244" t="s">
        <v>183</v>
      </c>
      <c r="B137" s="227"/>
      <c r="C137" s="244" t="s">
        <v>184</v>
      </c>
      <c r="D137" s="227"/>
      <c r="E137" s="244" t="s">
        <v>185</v>
      </c>
      <c r="F137" s="227"/>
      <c r="G137" s="245" t="s">
        <v>186</v>
      </c>
      <c r="H137" s="244" t="s">
        <v>187</v>
      </c>
      <c r="I137" s="227"/>
    </row>
    <row r="138" spans="1:9">
      <c r="A138" s="246">
        <v>1</v>
      </c>
      <c r="B138" s="227"/>
      <c r="C138" s="246" t="s">
        <v>611</v>
      </c>
      <c r="D138" s="227"/>
      <c r="E138" s="247">
        <v>1119.55</v>
      </c>
      <c r="F138" s="227"/>
      <c r="G138" s="248" t="s">
        <v>612</v>
      </c>
      <c r="H138" s="246" t="s">
        <v>613</v>
      </c>
      <c r="I138" s="227"/>
    </row>
    <row r="139" spans="1:9">
      <c r="A139" s="246">
        <v>2</v>
      </c>
      <c r="B139" s="227"/>
      <c r="C139" s="246" t="s">
        <v>614</v>
      </c>
      <c r="D139" s="227"/>
      <c r="E139" s="247">
        <v>1208.3</v>
      </c>
      <c r="F139" s="227"/>
      <c r="G139" s="248" t="s">
        <v>234</v>
      </c>
      <c r="H139" s="246" t="s">
        <v>613</v>
      </c>
      <c r="I139" s="227"/>
    </row>
    <row r="140" spans="1:9">
      <c r="A140" s="246">
        <v>3</v>
      </c>
      <c r="B140" s="227"/>
      <c r="C140" s="246" t="s">
        <v>615</v>
      </c>
      <c r="D140" s="227"/>
      <c r="E140" s="247">
        <v>988.04</v>
      </c>
      <c r="F140" s="227"/>
      <c r="G140" s="248" t="s">
        <v>417</v>
      </c>
      <c r="H140" s="246" t="s">
        <v>613</v>
      </c>
      <c r="I140" s="227"/>
    </row>
    <row r="141" spans="1:9">
      <c r="A141" s="244"/>
      <c r="B141" s="227"/>
      <c r="C141" s="244"/>
      <c r="D141" s="227"/>
      <c r="E141" s="249">
        <v>3315.89</v>
      </c>
      <c r="F141" s="227"/>
      <c r="G141" s="245"/>
      <c r="H141" s="244"/>
      <c r="I141" s="227"/>
    </row>
    <row r="142" spans="1:9">
      <c r="A142" s="242" t="s">
        <v>616</v>
      </c>
      <c r="B142" s="243"/>
      <c r="C142" s="243"/>
      <c r="D142" s="243"/>
      <c r="E142" s="243"/>
      <c r="F142" s="243"/>
      <c r="G142" s="243"/>
      <c r="H142" s="243"/>
      <c r="I142" s="243"/>
    </row>
    <row r="143" spans="1:9">
      <c r="A143" s="244" t="s">
        <v>183</v>
      </c>
      <c r="B143" s="227"/>
      <c r="C143" s="244" t="s">
        <v>184</v>
      </c>
      <c r="D143" s="227"/>
      <c r="E143" s="244" t="s">
        <v>185</v>
      </c>
      <c r="F143" s="227"/>
      <c r="G143" s="245" t="s">
        <v>186</v>
      </c>
      <c r="H143" s="244" t="s">
        <v>187</v>
      </c>
      <c r="I143" s="227"/>
    </row>
    <row r="144" spans="1:9">
      <c r="A144" s="246">
        <v>1</v>
      </c>
      <c r="B144" s="227"/>
      <c r="C144" s="246" t="s">
        <v>617</v>
      </c>
      <c r="D144" s="227"/>
      <c r="E144" s="247">
        <v>306.95</v>
      </c>
      <c r="F144" s="227"/>
      <c r="G144" s="248" t="s">
        <v>606</v>
      </c>
      <c r="H144" s="246" t="s">
        <v>618</v>
      </c>
      <c r="I144" s="227"/>
    </row>
    <row r="145" spans="1:9">
      <c r="A145" s="246">
        <v>2</v>
      </c>
      <c r="B145" s="227"/>
      <c r="C145" s="246" t="s">
        <v>619</v>
      </c>
      <c r="D145" s="227"/>
      <c r="E145" s="247">
        <v>408.2</v>
      </c>
      <c r="F145" s="227"/>
      <c r="G145" s="248" t="s">
        <v>412</v>
      </c>
      <c r="H145" s="246" t="s">
        <v>618</v>
      </c>
      <c r="I145" s="227"/>
    </row>
    <row r="146" spans="1:9">
      <c r="A146" s="246">
        <v>3</v>
      </c>
      <c r="B146" s="227"/>
      <c r="C146" s="246" t="s">
        <v>620</v>
      </c>
      <c r="D146" s="227"/>
      <c r="E146" s="247">
        <v>326.56</v>
      </c>
      <c r="F146" s="227"/>
      <c r="G146" s="248" t="s">
        <v>257</v>
      </c>
      <c r="H146" s="246" t="s">
        <v>618</v>
      </c>
      <c r="I146" s="227"/>
    </row>
    <row r="147" spans="1:9">
      <c r="A147" s="244"/>
      <c r="B147" s="227"/>
      <c r="C147" s="244"/>
      <c r="D147" s="227"/>
      <c r="E147" s="249">
        <v>1041.71</v>
      </c>
      <c r="F147" s="227"/>
      <c r="G147" s="245"/>
      <c r="H147" s="244"/>
      <c r="I147" s="227"/>
    </row>
    <row r="148" spans="1:9">
      <c r="A148" s="242" t="s">
        <v>621</v>
      </c>
      <c r="B148" s="243"/>
      <c r="C148" s="243"/>
      <c r="D148" s="243"/>
      <c r="E148" s="243"/>
      <c r="F148" s="243"/>
      <c r="G148" s="243"/>
      <c r="H148" s="243"/>
      <c r="I148" s="243"/>
    </row>
    <row r="149" spans="1:9">
      <c r="A149" s="244" t="s">
        <v>183</v>
      </c>
      <c r="B149" s="227"/>
      <c r="C149" s="244" t="s">
        <v>184</v>
      </c>
      <c r="D149" s="227"/>
      <c r="E149" s="244" t="s">
        <v>185</v>
      </c>
      <c r="F149" s="227"/>
      <c r="G149" s="245" t="s">
        <v>186</v>
      </c>
      <c r="H149" s="244" t="s">
        <v>187</v>
      </c>
      <c r="I149" s="227"/>
    </row>
    <row r="150" spans="1:9">
      <c r="A150" s="246">
        <v>1</v>
      </c>
      <c r="B150" s="227"/>
      <c r="C150" s="246" t="s">
        <v>622</v>
      </c>
      <c r="D150" s="227"/>
      <c r="E150" s="247">
        <v>6101.07</v>
      </c>
      <c r="F150" s="227"/>
      <c r="G150" s="248" t="s">
        <v>606</v>
      </c>
      <c r="H150" s="246" t="s">
        <v>623</v>
      </c>
      <c r="I150" s="227"/>
    </row>
    <row r="151" spans="1:9">
      <c r="A151" s="246">
        <v>2</v>
      </c>
      <c r="B151" s="227"/>
      <c r="C151" s="246" t="s">
        <v>624</v>
      </c>
      <c r="D151" s="227"/>
      <c r="E151" s="247">
        <v>8955.1200000000008</v>
      </c>
      <c r="F151" s="227"/>
      <c r="G151" s="248" t="s">
        <v>369</v>
      </c>
      <c r="H151" s="246" t="s">
        <v>623</v>
      </c>
      <c r="I151" s="227"/>
    </row>
    <row r="152" spans="1:9">
      <c r="A152" s="246">
        <v>3</v>
      </c>
      <c r="B152" s="227"/>
      <c r="C152" s="246" t="s">
        <v>625</v>
      </c>
      <c r="D152" s="227"/>
      <c r="E152" s="247">
        <v>7574.29</v>
      </c>
      <c r="F152" s="227"/>
      <c r="G152" s="248" t="s">
        <v>271</v>
      </c>
      <c r="H152" s="246" t="s">
        <v>623</v>
      </c>
      <c r="I152" s="227"/>
    </row>
    <row r="153" spans="1:9">
      <c r="A153" s="244"/>
      <c r="B153" s="227"/>
      <c r="C153" s="244"/>
      <c r="D153" s="227"/>
      <c r="E153" s="249">
        <v>22630.48</v>
      </c>
      <c r="F153" s="227"/>
      <c r="G153" s="245"/>
      <c r="H153" s="244"/>
      <c r="I153" s="227"/>
    </row>
    <row r="154" spans="1:9">
      <c r="A154" s="242" t="s">
        <v>626</v>
      </c>
      <c r="B154" s="243"/>
      <c r="C154" s="243"/>
      <c r="D154" s="243"/>
      <c r="E154" s="243"/>
      <c r="F154" s="243"/>
      <c r="G154" s="243"/>
      <c r="H154" s="243"/>
      <c r="I154" s="243"/>
    </row>
    <row r="155" spans="1:9">
      <c r="A155" s="244" t="s">
        <v>183</v>
      </c>
      <c r="B155" s="227"/>
      <c r="C155" s="244" t="s">
        <v>184</v>
      </c>
      <c r="D155" s="227"/>
      <c r="E155" s="244" t="s">
        <v>185</v>
      </c>
      <c r="F155" s="227"/>
      <c r="G155" s="245" t="s">
        <v>186</v>
      </c>
      <c r="H155" s="244" t="s">
        <v>187</v>
      </c>
      <c r="I155" s="227"/>
    </row>
    <row r="156" spans="1:9" ht="25.5" customHeight="1">
      <c r="A156" s="246">
        <v>1</v>
      </c>
      <c r="B156" s="227"/>
      <c r="C156" s="246" t="s">
        <v>627</v>
      </c>
      <c r="D156" s="227"/>
      <c r="E156" s="247">
        <v>2762.74</v>
      </c>
      <c r="F156" s="227"/>
      <c r="G156" s="248" t="s">
        <v>338</v>
      </c>
      <c r="H156" s="246" t="s">
        <v>628</v>
      </c>
      <c r="I156" s="227"/>
    </row>
    <row r="157" spans="1:9" ht="25.5" customHeight="1">
      <c r="A157" s="246">
        <v>2</v>
      </c>
      <c r="B157" s="227"/>
      <c r="C157" s="246" t="s">
        <v>629</v>
      </c>
      <c r="D157" s="227"/>
      <c r="E157" s="247">
        <v>6.38</v>
      </c>
      <c r="F157" s="227"/>
      <c r="G157" s="248" t="s">
        <v>338</v>
      </c>
      <c r="H157" s="246" t="s">
        <v>628</v>
      </c>
      <c r="I157" s="227"/>
    </row>
    <row r="158" spans="1:9" ht="25.5" customHeight="1">
      <c r="A158" s="246">
        <v>3</v>
      </c>
      <c r="B158" s="227"/>
      <c r="C158" s="246" t="s">
        <v>629</v>
      </c>
      <c r="D158" s="227"/>
      <c r="E158" s="247">
        <v>20.79</v>
      </c>
      <c r="F158" s="227"/>
      <c r="G158" s="248" t="s">
        <v>338</v>
      </c>
      <c r="H158" s="246" t="s">
        <v>628</v>
      </c>
      <c r="I158" s="227"/>
    </row>
    <row r="159" spans="1:9" ht="25.5" customHeight="1">
      <c r="A159" s="246">
        <v>4</v>
      </c>
      <c r="B159" s="227"/>
      <c r="C159" s="246" t="s">
        <v>630</v>
      </c>
      <c r="D159" s="227"/>
      <c r="E159" s="247">
        <v>2443.92</v>
      </c>
      <c r="F159" s="227"/>
      <c r="G159" s="248" t="s">
        <v>193</v>
      </c>
      <c r="H159" s="246" t="s">
        <v>628</v>
      </c>
      <c r="I159" s="227"/>
    </row>
    <row r="160" spans="1:9" ht="25.5" customHeight="1">
      <c r="A160" s="246">
        <v>5</v>
      </c>
      <c r="B160" s="227"/>
      <c r="C160" s="246" t="s">
        <v>631</v>
      </c>
      <c r="D160" s="227"/>
      <c r="E160" s="247">
        <v>2805.38</v>
      </c>
      <c r="F160" s="227"/>
      <c r="G160" s="248" t="s">
        <v>193</v>
      </c>
      <c r="H160" s="246" t="s">
        <v>628</v>
      </c>
      <c r="I160" s="227"/>
    </row>
    <row r="161" spans="1:9" ht="25.5" customHeight="1">
      <c r="A161" s="246">
        <v>6</v>
      </c>
      <c r="B161" s="227"/>
      <c r="C161" s="246" t="s">
        <v>630</v>
      </c>
      <c r="D161" s="227"/>
      <c r="E161" s="247">
        <v>6.38</v>
      </c>
      <c r="F161" s="227"/>
      <c r="G161" s="248" t="s">
        <v>193</v>
      </c>
      <c r="H161" s="246" t="s">
        <v>628</v>
      </c>
      <c r="I161" s="227"/>
    </row>
    <row r="162" spans="1:9" ht="25.5" customHeight="1">
      <c r="A162" s="246">
        <v>7</v>
      </c>
      <c r="B162" s="227"/>
      <c r="C162" s="246" t="s">
        <v>631</v>
      </c>
      <c r="D162" s="227"/>
      <c r="E162" s="247">
        <v>6.38</v>
      </c>
      <c r="F162" s="227"/>
      <c r="G162" s="248" t="s">
        <v>193</v>
      </c>
      <c r="H162" s="246" t="s">
        <v>628</v>
      </c>
      <c r="I162" s="227"/>
    </row>
    <row r="163" spans="1:9" ht="25.5" customHeight="1">
      <c r="A163" s="246">
        <v>8</v>
      </c>
      <c r="B163" s="227"/>
      <c r="C163" s="246" t="s">
        <v>630</v>
      </c>
      <c r="D163" s="227"/>
      <c r="E163" s="247">
        <v>21.16</v>
      </c>
      <c r="F163" s="227"/>
      <c r="G163" s="248" t="s">
        <v>193</v>
      </c>
      <c r="H163" s="246" t="s">
        <v>628</v>
      </c>
      <c r="I163" s="227"/>
    </row>
    <row r="164" spans="1:9" ht="25.5" customHeight="1">
      <c r="A164" s="246">
        <v>9</v>
      </c>
      <c r="B164" s="227"/>
      <c r="C164" s="246" t="s">
        <v>631</v>
      </c>
      <c r="D164" s="227"/>
      <c r="E164" s="247">
        <v>21.84</v>
      </c>
      <c r="F164" s="227"/>
      <c r="G164" s="248" t="s">
        <v>193</v>
      </c>
      <c r="H164" s="246" t="s">
        <v>628</v>
      </c>
      <c r="I164" s="227"/>
    </row>
    <row r="165" spans="1:9">
      <c r="A165" s="244"/>
      <c r="B165" s="227"/>
      <c r="C165" s="244"/>
      <c r="D165" s="227"/>
      <c r="E165" s="249">
        <v>8094.97</v>
      </c>
      <c r="F165" s="227"/>
      <c r="G165" s="245"/>
      <c r="H165" s="244"/>
      <c r="I165" s="227"/>
    </row>
    <row r="166" spans="1:9">
      <c r="A166" s="242" t="s">
        <v>632</v>
      </c>
      <c r="B166" s="243"/>
      <c r="C166" s="243"/>
      <c r="D166" s="243"/>
      <c r="E166" s="243"/>
      <c r="F166" s="243"/>
      <c r="G166" s="243"/>
      <c r="H166" s="243"/>
      <c r="I166" s="243"/>
    </row>
    <row r="167" spans="1:9">
      <c r="A167" s="244" t="s">
        <v>183</v>
      </c>
      <c r="B167" s="227"/>
      <c r="C167" s="244" t="s">
        <v>184</v>
      </c>
      <c r="D167" s="227"/>
      <c r="E167" s="244" t="s">
        <v>185</v>
      </c>
      <c r="F167" s="227"/>
      <c r="G167" s="245" t="s">
        <v>186</v>
      </c>
      <c r="H167" s="244" t="s">
        <v>187</v>
      </c>
      <c r="I167" s="227"/>
    </row>
    <row r="168" spans="1:9" ht="25.5" customHeight="1">
      <c r="A168" s="246">
        <v>1</v>
      </c>
      <c r="B168" s="227"/>
      <c r="C168" s="246" t="s">
        <v>633</v>
      </c>
      <c r="D168" s="227"/>
      <c r="E168" s="247">
        <v>305.17</v>
      </c>
      <c r="F168" s="227"/>
      <c r="G168" s="248" t="s">
        <v>411</v>
      </c>
      <c r="H168" s="246" t="s">
        <v>634</v>
      </c>
      <c r="I168" s="227"/>
    </row>
    <row r="169" spans="1:9" ht="25.5" customHeight="1">
      <c r="A169" s="246">
        <v>2</v>
      </c>
      <c r="B169" s="227"/>
      <c r="C169" s="246" t="s">
        <v>635</v>
      </c>
      <c r="D169" s="227"/>
      <c r="E169" s="247">
        <v>305.17</v>
      </c>
      <c r="F169" s="227"/>
      <c r="G169" s="248" t="s">
        <v>231</v>
      </c>
      <c r="H169" s="246" t="s">
        <v>634</v>
      </c>
      <c r="I169" s="227"/>
    </row>
    <row r="170" spans="1:9" ht="25.5" customHeight="1">
      <c r="A170" s="246">
        <v>3</v>
      </c>
      <c r="B170" s="227"/>
      <c r="C170" s="246" t="s">
        <v>636</v>
      </c>
      <c r="D170" s="227"/>
      <c r="E170" s="247">
        <v>305.17</v>
      </c>
      <c r="F170" s="227"/>
      <c r="G170" s="248" t="s">
        <v>221</v>
      </c>
      <c r="H170" s="246" t="s">
        <v>634</v>
      </c>
      <c r="I170" s="227"/>
    </row>
    <row r="171" spans="1:9">
      <c r="A171" s="244"/>
      <c r="B171" s="227"/>
      <c r="C171" s="244"/>
      <c r="D171" s="227"/>
      <c r="E171" s="249">
        <v>915.51</v>
      </c>
      <c r="F171" s="227"/>
      <c r="G171" s="245"/>
      <c r="H171" s="244"/>
      <c r="I171" s="227"/>
    </row>
    <row r="172" spans="1:9">
      <c r="A172" s="242" t="s">
        <v>637</v>
      </c>
      <c r="B172" s="243"/>
      <c r="C172" s="243"/>
      <c r="D172" s="243"/>
      <c r="E172" s="243"/>
      <c r="F172" s="243"/>
      <c r="G172" s="243"/>
      <c r="H172" s="243"/>
      <c r="I172" s="243"/>
    </row>
    <row r="173" spans="1:9">
      <c r="A173" s="244" t="s">
        <v>183</v>
      </c>
      <c r="B173" s="227"/>
      <c r="C173" s="244" t="s">
        <v>184</v>
      </c>
      <c r="D173" s="227"/>
      <c r="E173" s="244" t="s">
        <v>185</v>
      </c>
      <c r="F173" s="227"/>
      <c r="G173" s="245" t="s">
        <v>186</v>
      </c>
      <c r="H173" s="244" t="s">
        <v>187</v>
      </c>
      <c r="I173" s="227"/>
    </row>
    <row r="174" spans="1:9" ht="25.5" customHeight="1">
      <c r="A174" s="246">
        <v>1</v>
      </c>
      <c r="B174" s="227"/>
      <c r="C174" s="246" t="s">
        <v>335</v>
      </c>
      <c r="D174" s="227"/>
      <c r="E174" s="247">
        <v>5000</v>
      </c>
      <c r="F174" s="227"/>
      <c r="G174" s="248" t="s">
        <v>224</v>
      </c>
      <c r="H174" s="246" t="s">
        <v>336</v>
      </c>
      <c r="I174" s="227"/>
    </row>
    <row r="175" spans="1:9">
      <c r="A175" s="244"/>
      <c r="B175" s="227"/>
      <c r="C175" s="244"/>
      <c r="D175" s="227"/>
      <c r="E175" s="249">
        <v>5000</v>
      </c>
      <c r="F175" s="227"/>
      <c r="G175" s="245"/>
      <c r="H175" s="244"/>
      <c r="I175" s="227"/>
    </row>
    <row r="176" spans="1:9">
      <c r="A176" s="242" t="s">
        <v>638</v>
      </c>
      <c r="B176" s="243"/>
      <c r="C176" s="243"/>
      <c r="D176" s="243"/>
      <c r="E176" s="243"/>
      <c r="F176" s="243"/>
      <c r="G176" s="243"/>
      <c r="H176" s="243"/>
      <c r="I176" s="243"/>
    </row>
    <row r="177" spans="1:9">
      <c r="A177" s="244" t="s">
        <v>183</v>
      </c>
      <c r="B177" s="227"/>
      <c r="C177" s="244" t="s">
        <v>184</v>
      </c>
      <c r="D177" s="227"/>
      <c r="E177" s="244" t="s">
        <v>185</v>
      </c>
      <c r="F177" s="227"/>
      <c r="G177" s="245" t="s">
        <v>186</v>
      </c>
      <c r="H177" s="244" t="s">
        <v>187</v>
      </c>
      <c r="I177" s="227"/>
    </row>
    <row r="178" spans="1:9" ht="25.5" customHeight="1">
      <c r="A178" s="246">
        <v>1</v>
      </c>
      <c r="B178" s="227"/>
      <c r="C178" s="246" t="s">
        <v>639</v>
      </c>
      <c r="D178" s="227"/>
      <c r="E178" s="247">
        <v>1665</v>
      </c>
      <c r="F178" s="227"/>
      <c r="G178" s="248" t="s">
        <v>202</v>
      </c>
      <c r="H178" s="246" t="s">
        <v>640</v>
      </c>
      <c r="I178" s="227"/>
    </row>
    <row r="179" spans="1:9" ht="25.5" customHeight="1">
      <c r="A179" s="246">
        <v>2</v>
      </c>
      <c r="B179" s="227"/>
      <c r="C179" s="246" t="s">
        <v>641</v>
      </c>
      <c r="D179" s="227"/>
      <c r="E179" s="247">
        <v>3330</v>
      </c>
      <c r="F179" s="227"/>
      <c r="G179" s="248" t="s">
        <v>202</v>
      </c>
      <c r="H179" s="246" t="s">
        <v>640</v>
      </c>
      <c r="I179" s="227"/>
    </row>
    <row r="180" spans="1:9" ht="25.5" customHeight="1">
      <c r="A180" s="246">
        <v>3</v>
      </c>
      <c r="B180" s="227"/>
      <c r="C180" s="246" t="s">
        <v>642</v>
      </c>
      <c r="D180" s="227"/>
      <c r="E180" s="247">
        <v>5904</v>
      </c>
      <c r="F180" s="227"/>
      <c r="G180" s="248" t="s">
        <v>271</v>
      </c>
      <c r="H180" s="246" t="s">
        <v>643</v>
      </c>
      <c r="I180" s="227"/>
    </row>
    <row r="181" spans="1:9">
      <c r="A181" s="246">
        <v>4</v>
      </c>
      <c r="B181" s="227"/>
      <c r="C181" s="246" t="s">
        <v>644</v>
      </c>
      <c r="D181" s="227"/>
      <c r="E181" s="247">
        <v>1110</v>
      </c>
      <c r="F181" s="227"/>
      <c r="G181" s="248" t="s">
        <v>443</v>
      </c>
      <c r="H181" s="246" t="s">
        <v>645</v>
      </c>
      <c r="I181" s="227"/>
    </row>
    <row r="182" spans="1:9">
      <c r="A182" s="244"/>
      <c r="B182" s="227"/>
      <c r="C182" s="244"/>
      <c r="D182" s="227"/>
      <c r="E182" s="249">
        <v>12009</v>
      </c>
      <c r="F182" s="227"/>
      <c r="G182" s="245"/>
      <c r="H182" s="244"/>
      <c r="I182" s="227"/>
    </row>
    <row r="183" spans="1:9">
      <c r="A183" s="242" t="s">
        <v>646</v>
      </c>
      <c r="B183" s="243"/>
      <c r="C183" s="243"/>
      <c r="D183" s="243"/>
      <c r="E183" s="243"/>
      <c r="F183" s="243"/>
      <c r="G183" s="243"/>
      <c r="H183" s="243"/>
      <c r="I183" s="243"/>
    </row>
    <row r="184" spans="1:9">
      <c r="A184" s="244" t="s">
        <v>183</v>
      </c>
      <c r="B184" s="227"/>
      <c r="C184" s="244" t="s">
        <v>184</v>
      </c>
      <c r="D184" s="227"/>
      <c r="E184" s="244" t="s">
        <v>185</v>
      </c>
      <c r="F184" s="227"/>
      <c r="G184" s="245" t="s">
        <v>186</v>
      </c>
      <c r="H184" s="244" t="s">
        <v>187</v>
      </c>
      <c r="I184" s="227"/>
    </row>
    <row r="185" spans="1:9" ht="25.5" customHeight="1">
      <c r="A185" s="246">
        <v>1</v>
      </c>
      <c r="B185" s="227"/>
      <c r="C185" s="246" t="s">
        <v>647</v>
      </c>
      <c r="D185" s="227"/>
      <c r="E185" s="247">
        <v>854.47</v>
      </c>
      <c r="F185" s="227"/>
      <c r="G185" s="248" t="s">
        <v>417</v>
      </c>
      <c r="H185" s="246" t="s">
        <v>648</v>
      </c>
      <c r="I185" s="227"/>
    </row>
    <row r="186" spans="1:9" ht="25.5" customHeight="1">
      <c r="A186" s="246">
        <v>2</v>
      </c>
      <c r="B186" s="227"/>
      <c r="C186" s="246" t="s">
        <v>647</v>
      </c>
      <c r="D186" s="227"/>
      <c r="E186" s="247">
        <v>975.8</v>
      </c>
      <c r="F186" s="227"/>
      <c r="G186" s="248" t="s">
        <v>411</v>
      </c>
      <c r="H186" s="246" t="s">
        <v>649</v>
      </c>
      <c r="I186" s="227"/>
    </row>
    <row r="187" spans="1:9">
      <c r="A187" s="244"/>
      <c r="B187" s="227"/>
      <c r="C187" s="244"/>
      <c r="D187" s="227"/>
      <c r="E187" s="249">
        <v>1830.27</v>
      </c>
      <c r="F187" s="227"/>
      <c r="G187" s="245"/>
      <c r="H187" s="244"/>
      <c r="I187" s="227"/>
    </row>
    <row r="188" spans="1:9">
      <c r="A188" s="242" t="s">
        <v>650</v>
      </c>
      <c r="B188" s="243"/>
      <c r="C188" s="243"/>
      <c r="D188" s="243"/>
      <c r="E188" s="243"/>
      <c r="F188" s="243"/>
      <c r="G188" s="243"/>
      <c r="H188" s="243"/>
      <c r="I188" s="243"/>
    </row>
    <row r="189" spans="1:9">
      <c r="A189" s="244" t="s">
        <v>183</v>
      </c>
      <c r="B189" s="227"/>
      <c r="C189" s="244" t="s">
        <v>184</v>
      </c>
      <c r="D189" s="227"/>
      <c r="E189" s="244" t="s">
        <v>185</v>
      </c>
      <c r="F189" s="227"/>
      <c r="G189" s="245" t="s">
        <v>186</v>
      </c>
      <c r="H189" s="244" t="s">
        <v>187</v>
      </c>
      <c r="I189" s="227"/>
    </row>
    <row r="190" spans="1:9" ht="25.5" customHeight="1">
      <c r="A190" s="246">
        <v>1</v>
      </c>
      <c r="B190" s="227"/>
      <c r="C190" s="246" t="s">
        <v>651</v>
      </c>
      <c r="D190" s="227"/>
      <c r="E190" s="247">
        <v>244.14</v>
      </c>
      <c r="F190" s="227"/>
      <c r="G190" s="248" t="s">
        <v>411</v>
      </c>
      <c r="H190" s="246" t="s">
        <v>652</v>
      </c>
      <c r="I190" s="227"/>
    </row>
    <row r="191" spans="1:9" ht="25.5" customHeight="1">
      <c r="A191" s="246">
        <v>2</v>
      </c>
      <c r="B191" s="227"/>
      <c r="C191" s="246" t="s">
        <v>653</v>
      </c>
      <c r="D191" s="227"/>
      <c r="E191" s="247">
        <v>1201.1600000000001</v>
      </c>
      <c r="F191" s="227"/>
      <c r="G191" s="248" t="s">
        <v>654</v>
      </c>
      <c r="H191" s="246" t="s">
        <v>655</v>
      </c>
      <c r="I191" s="227"/>
    </row>
    <row r="192" spans="1:9" ht="25.5" customHeight="1">
      <c r="A192" s="246">
        <v>3</v>
      </c>
      <c r="B192" s="227"/>
      <c r="C192" s="246" t="s">
        <v>656</v>
      </c>
      <c r="D192" s="227"/>
      <c r="E192" s="247">
        <v>342.96</v>
      </c>
      <c r="F192" s="227"/>
      <c r="G192" s="248" t="s">
        <v>348</v>
      </c>
      <c r="H192" s="246" t="s">
        <v>657</v>
      </c>
      <c r="I192" s="227"/>
    </row>
    <row r="193" spans="1:9" ht="25.5" customHeight="1">
      <c r="A193" s="246">
        <v>4</v>
      </c>
      <c r="B193" s="227"/>
      <c r="C193" s="246" t="s">
        <v>656</v>
      </c>
      <c r="D193" s="227"/>
      <c r="E193" s="247">
        <v>609</v>
      </c>
      <c r="F193" s="227"/>
      <c r="G193" s="248" t="s">
        <v>348</v>
      </c>
      <c r="H193" s="246" t="s">
        <v>658</v>
      </c>
      <c r="I193" s="227"/>
    </row>
    <row r="194" spans="1:9">
      <c r="A194" s="246">
        <v>5</v>
      </c>
      <c r="B194" s="227"/>
      <c r="C194" s="246" t="s">
        <v>659</v>
      </c>
      <c r="D194" s="227"/>
      <c r="E194" s="247">
        <v>1373.28</v>
      </c>
      <c r="F194" s="227"/>
      <c r="G194" s="248" t="s">
        <v>369</v>
      </c>
      <c r="H194" s="246" t="s">
        <v>660</v>
      </c>
      <c r="I194" s="227"/>
    </row>
    <row r="195" spans="1:9" ht="25.5" customHeight="1">
      <c r="A195" s="246">
        <v>6</v>
      </c>
      <c r="B195" s="227"/>
      <c r="C195" s="246" t="s">
        <v>350</v>
      </c>
      <c r="D195" s="227"/>
      <c r="E195" s="247">
        <v>73.5</v>
      </c>
      <c r="F195" s="227"/>
      <c r="G195" s="248" t="s">
        <v>234</v>
      </c>
      <c r="H195" s="246" t="s">
        <v>351</v>
      </c>
      <c r="I195" s="227"/>
    </row>
    <row r="196" spans="1:9">
      <c r="A196" s="246">
        <v>7</v>
      </c>
      <c r="B196" s="227"/>
      <c r="C196" s="246" t="s">
        <v>661</v>
      </c>
      <c r="D196" s="227"/>
      <c r="E196" s="247">
        <v>53.18</v>
      </c>
      <c r="F196" s="227"/>
      <c r="G196" s="248" t="s">
        <v>356</v>
      </c>
      <c r="H196" s="246" t="s">
        <v>662</v>
      </c>
      <c r="I196" s="227"/>
    </row>
    <row r="197" spans="1:9" ht="25.5" customHeight="1">
      <c r="A197" s="246">
        <v>8</v>
      </c>
      <c r="B197" s="227"/>
      <c r="C197" s="246" t="s">
        <v>663</v>
      </c>
      <c r="D197" s="227"/>
      <c r="E197" s="247">
        <v>53.18</v>
      </c>
      <c r="F197" s="227"/>
      <c r="G197" s="248" t="s">
        <v>356</v>
      </c>
      <c r="H197" s="246" t="s">
        <v>662</v>
      </c>
      <c r="I197" s="227"/>
    </row>
    <row r="198" spans="1:9">
      <c r="A198" s="246">
        <v>9</v>
      </c>
      <c r="B198" s="227"/>
      <c r="C198" s="246" t="s">
        <v>664</v>
      </c>
      <c r="D198" s="227"/>
      <c r="E198" s="247">
        <v>58.47</v>
      </c>
      <c r="F198" s="227"/>
      <c r="G198" s="248" t="s">
        <v>412</v>
      </c>
      <c r="H198" s="246" t="s">
        <v>665</v>
      </c>
      <c r="I198" s="227"/>
    </row>
    <row r="199" spans="1:9" ht="25.5" customHeight="1">
      <c r="A199" s="246">
        <v>10</v>
      </c>
      <c r="B199" s="227"/>
      <c r="C199" s="246" t="s">
        <v>666</v>
      </c>
      <c r="D199" s="227"/>
      <c r="E199" s="247">
        <v>244.14</v>
      </c>
      <c r="F199" s="227"/>
      <c r="G199" s="248" t="s">
        <v>224</v>
      </c>
      <c r="H199" s="246" t="s">
        <v>652</v>
      </c>
      <c r="I199" s="227"/>
    </row>
    <row r="200" spans="1:9">
      <c r="A200" s="246">
        <v>11</v>
      </c>
      <c r="B200" s="227"/>
      <c r="C200" s="246" t="s">
        <v>667</v>
      </c>
      <c r="D200" s="227"/>
      <c r="E200" s="247">
        <v>280</v>
      </c>
      <c r="F200" s="227"/>
      <c r="G200" s="248" t="s">
        <v>234</v>
      </c>
      <c r="H200" s="246" t="s">
        <v>668</v>
      </c>
      <c r="I200" s="227"/>
    </row>
    <row r="201" spans="1:9" ht="25.5" customHeight="1">
      <c r="A201" s="246">
        <v>12</v>
      </c>
      <c r="B201" s="227"/>
      <c r="C201" s="246" t="s">
        <v>669</v>
      </c>
      <c r="D201" s="227"/>
      <c r="E201" s="247">
        <v>60</v>
      </c>
      <c r="F201" s="227"/>
      <c r="G201" s="248" t="s">
        <v>234</v>
      </c>
      <c r="H201" s="246" t="s">
        <v>670</v>
      </c>
      <c r="I201" s="227"/>
    </row>
    <row r="202" spans="1:9" ht="25.5" customHeight="1">
      <c r="A202" s="246">
        <v>13</v>
      </c>
      <c r="B202" s="227"/>
      <c r="C202" s="246" t="s">
        <v>671</v>
      </c>
      <c r="D202" s="227"/>
      <c r="E202" s="247">
        <v>630.38</v>
      </c>
      <c r="F202" s="227"/>
      <c r="G202" s="248" t="s">
        <v>202</v>
      </c>
      <c r="H202" s="246" t="s">
        <v>658</v>
      </c>
      <c r="I202" s="227"/>
    </row>
    <row r="203" spans="1:9" ht="25.5" customHeight="1">
      <c r="A203" s="246">
        <v>14</v>
      </c>
      <c r="B203" s="227"/>
      <c r="C203" s="246" t="s">
        <v>347</v>
      </c>
      <c r="D203" s="227"/>
      <c r="E203" s="247">
        <v>171.97</v>
      </c>
      <c r="F203" s="227"/>
      <c r="G203" s="248" t="s">
        <v>417</v>
      </c>
      <c r="H203" s="246" t="s">
        <v>672</v>
      </c>
      <c r="I203" s="227"/>
    </row>
    <row r="204" spans="1:9">
      <c r="A204" s="246">
        <v>15</v>
      </c>
      <c r="B204" s="227"/>
      <c r="C204" s="246" t="s">
        <v>661</v>
      </c>
      <c r="D204" s="227"/>
      <c r="E204" s="247">
        <v>35.57</v>
      </c>
      <c r="F204" s="227"/>
      <c r="G204" s="248" t="s">
        <v>271</v>
      </c>
      <c r="H204" s="246" t="s">
        <v>662</v>
      </c>
      <c r="I204" s="227"/>
    </row>
    <row r="205" spans="1:9" ht="25.5" customHeight="1">
      <c r="A205" s="246">
        <v>16</v>
      </c>
      <c r="B205" s="227"/>
      <c r="C205" s="246" t="s">
        <v>663</v>
      </c>
      <c r="D205" s="227"/>
      <c r="E205" s="247">
        <v>35.57</v>
      </c>
      <c r="F205" s="227"/>
      <c r="G205" s="248" t="s">
        <v>271</v>
      </c>
      <c r="H205" s="246" t="s">
        <v>662</v>
      </c>
      <c r="I205" s="227"/>
    </row>
    <row r="206" spans="1:9">
      <c r="A206" s="246">
        <v>17</v>
      </c>
      <c r="B206" s="227"/>
      <c r="C206" s="246" t="s">
        <v>673</v>
      </c>
      <c r="D206" s="227"/>
      <c r="E206" s="247">
        <v>45.38</v>
      </c>
      <c r="F206" s="227"/>
      <c r="G206" s="248" t="s">
        <v>271</v>
      </c>
      <c r="H206" s="246" t="s">
        <v>665</v>
      </c>
      <c r="I206" s="227"/>
    </row>
    <row r="207" spans="1:9" ht="25.5" customHeight="1">
      <c r="A207" s="246">
        <v>18</v>
      </c>
      <c r="B207" s="227"/>
      <c r="C207" s="246" t="s">
        <v>674</v>
      </c>
      <c r="D207" s="227"/>
      <c r="E207" s="247">
        <v>488.28</v>
      </c>
      <c r="F207" s="227"/>
      <c r="G207" s="248" t="s">
        <v>417</v>
      </c>
      <c r="H207" s="246" t="s">
        <v>652</v>
      </c>
      <c r="I207" s="227"/>
    </row>
    <row r="208" spans="1:9" ht="25.5" customHeight="1">
      <c r="A208" s="246">
        <v>19</v>
      </c>
      <c r="B208" s="227"/>
      <c r="C208" s="246" t="s">
        <v>675</v>
      </c>
      <c r="D208" s="227"/>
      <c r="E208" s="247">
        <v>638.92999999999995</v>
      </c>
      <c r="F208" s="227"/>
      <c r="G208" s="248" t="s">
        <v>193</v>
      </c>
      <c r="H208" s="246" t="s">
        <v>658</v>
      </c>
      <c r="I208" s="227"/>
    </row>
    <row r="209" spans="1:9">
      <c r="A209" s="244"/>
      <c r="B209" s="227"/>
      <c r="C209" s="244"/>
      <c r="D209" s="227"/>
      <c r="E209" s="249">
        <v>6639.0899999999992</v>
      </c>
      <c r="F209" s="227"/>
      <c r="G209" s="245"/>
      <c r="H209" s="244"/>
      <c r="I209" s="227"/>
    </row>
    <row r="210" spans="1:9">
      <c r="A210" s="242" t="s">
        <v>676</v>
      </c>
      <c r="B210" s="243"/>
      <c r="C210" s="243"/>
      <c r="D210" s="243"/>
      <c r="E210" s="243"/>
      <c r="F210" s="243"/>
      <c r="G210" s="243"/>
      <c r="H210" s="243"/>
      <c r="I210" s="243"/>
    </row>
    <row r="211" spans="1:9">
      <c r="A211" s="244" t="s">
        <v>183</v>
      </c>
      <c r="B211" s="227"/>
      <c r="C211" s="244" t="s">
        <v>184</v>
      </c>
      <c r="D211" s="227"/>
      <c r="E211" s="244" t="s">
        <v>185</v>
      </c>
      <c r="F211" s="227"/>
      <c r="G211" s="245" t="s">
        <v>186</v>
      </c>
      <c r="H211" s="244" t="s">
        <v>187</v>
      </c>
      <c r="I211" s="227"/>
    </row>
    <row r="212" spans="1:9">
      <c r="A212" s="246">
        <v>1</v>
      </c>
      <c r="B212" s="227"/>
      <c r="C212" s="246" t="s">
        <v>677</v>
      </c>
      <c r="D212" s="227"/>
      <c r="E212" s="247">
        <v>975.55</v>
      </c>
      <c r="F212" s="227"/>
      <c r="G212" s="248" t="s">
        <v>348</v>
      </c>
      <c r="H212" s="246" t="s">
        <v>678</v>
      </c>
      <c r="I212" s="227"/>
    </row>
    <row r="213" spans="1:9">
      <c r="A213" s="246">
        <v>2</v>
      </c>
      <c r="B213" s="227"/>
      <c r="C213" s="246" t="s">
        <v>679</v>
      </c>
      <c r="D213" s="227"/>
      <c r="E213" s="247">
        <v>1919.5</v>
      </c>
      <c r="F213" s="227"/>
      <c r="G213" s="248" t="s">
        <v>348</v>
      </c>
      <c r="H213" s="246" t="s">
        <v>680</v>
      </c>
      <c r="I213" s="227"/>
    </row>
    <row r="214" spans="1:9">
      <c r="A214" s="246">
        <v>3</v>
      </c>
      <c r="B214" s="227"/>
      <c r="C214" s="246" t="s">
        <v>681</v>
      </c>
      <c r="D214" s="227"/>
      <c r="E214" s="247">
        <v>750</v>
      </c>
      <c r="F214" s="227"/>
      <c r="G214" s="248" t="s">
        <v>205</v>
      </c>
      <c r="H214" s="246" t="s">
        <v>682</v>
      </c>
      <c r="I214" s="227"/>
    </row>
    <row r="215" spans="1:9">
      <c r="A215" s="246">
        <v>4</v>
      </c>
      <c r="B215" s="227"/>
      <c r="C215" s="246" t="s">
        <v>683</v>
      </c>
      <c r="D215" s="227"/>
      <c r="E215" s="247">
        <v>470</v>
      </c>
      <c r="F215" s="227"/>
      <c r="G215" s="248" t="s">
        <v>224</v>
      </c>
      <c r="H215" s="246" t="s">
        <v>684</v>
      </c>
      <c r="I215" s="227"/>
    </row>
    <row r="216" spans="1:9">
      <c r="A216" s="246">
        <v>5</v>
      </c>
      <c r="B216" s="227"/>
      <c r="C216" s="246" t="s">
        <v>685</v>
      </c>
      <c r="D216" s="227"/>
      <c r="E216" s="247">
        <v>40.18</v>
      </c>
      <c r="F216" s="227"/>
      <c r="G216" s="248" t="s">
        <v>205</v>
      </c>
      <c r="H216" s="246" t="s">
        <v>660</v>
      </c>
      <c r="I216" s="227"/>
    </row>
    <row r="217" spans="1:9">
      <c r="A217" s="246">
        <v>6</v>
      </c>
      <c r="B217" s="227"/>
      <c r="C217" s="246" t="s">
        <v>686</v>
      </c>
      <c r="D217" s="227"/>
      <c r="E217" s="247">
        <v>562.5</v>
      </c>
      <c r="F217" s="227"/>
      <c r="G217" s="248" t="s">
        <v>196</v>
      </c>
      <c r="H217" s="246" t="s">
        <v>687</v>
      </c>
      <c r="I217" s="227"/>
    </row>
    <row r="218" spans="1:9">
      <c r="A218" s="246">
        <v>7</v>
      </c>
      <c r="B218" s="227"/>
      <c r="C218" s="246" t="s">
        <v>688</v>
      </c>
      <c r="D218" s="227"/>
      <c r="E218" s="247">
        <v>19.829999999999998</v>
      </c>
      <c r="F218" s="227"/>
      <c r="G218" s="248" t="s">
        <v>215</v>
      </c>
      <c r="H218" s="246" t="s">
        <v>689</v>
      </c>
      <c r="I218" s="227"/>
    </row>
    <row r="219" spans="1:9" ht="25.5" customHeight="1">
      <c r="A219" s="246">
        <v>8</v>
      </c>
      <c r="B219" s="227"/>
      <c r="C219" s="246" t="s">
        <v>690</v>
      </c>
      <c r="D219" s="227"/>
      <c r="E219" s="247">
        <v>433.01</v>
      </c>
      <c r="F219" s="227"/>
      <c r="G219" s="248" t="s">
        <v>290</v>
      </c>
      <c r="H219" s="246" t="s">
        <v>691</v>
      </c>
      <c r="I219" s="227"/>
    </row>
    <row r="220" spans="1:9">
      <c r="A220" s="246">
        <v>9</v>
      </c>
      <c r="B220" s="227"/>
      <c r="C220" s="246" t="s">
        <v>688</v>
      </c>
      <c r="D220" s="227"/>
      <c r="E220" s="247">
        <v>29.79</v>
      </c>
      <c r="F220" s="227"/>
      <c r="G220" s="248" t="s">
        <v>215</v>
      </c>
      <c r="H220" s="246" t="s">
        <v>689</v>
      </c>
      <c r="I220" s="227"/>
    </row>
    <row r="221" spans="1:9">
      <c r="A221" s="246">
        <v>10</v>
      </c>
      <c r="B221" s="227"/>
      <c r="C221" s="246" t="s">
        <v>692</v>
      </c>
      <c r="D221" s="227"/>
      <c r="E221" s="247">
        <v>29.5</v>
      </c>
      <c r="F221" s="227"/>
      <c r="G221" s="248" t="s">
        <v>693</v>
      </c>
      <c r="H221" s="246" t="s">
        <v>694</v>
      </c>
      <c r="I221" s="227"/>
    </row>
    <row r="222" spans="1:9">
      <c r="A222" s="244"/>
      <c r="B222" s="227"/>
      <c r="C222" s="244"/>
      <c r="D222" s="227"/>
      <c r="E222" s="249">
        <v>5229.8600000000006</v>
      </c>
      <c r="F222" s="227"/>
      <c r="G222" s="245"/>
      <c r="H222" s="244"/>
      <c r="I222" s="227"/>
    </row>
    <row r="223" spans="1:9">
      <c r="A223" s="242" t="s">
        <v>695</v>
      </c>
      <c r="B223" s="243"/>
      <c r="C223" s="243"/>
      <c r="D223" s="243"/>
      <c r="E223" s="243"/>
      <c r="F223" s="243"/>
      <c r="G223" s="243"/>
      <c r="H223" s="243"/>
      <c r="I223" s="243"/>
    </row>
    <row r="224" spans="1:9">
      <c r="A224" s="244" t="s">
        <v>183</v>
      </c>
      <c r="B224" s="227"/>
      <c r="C224" s="244" t="s">
        <v>184</v>
      </c>
      <c r="D224" s="227"/>
      <c r="E224" s="244" t="s">
        <v>185</v>
      </c>
      <c r="F224" s="227"/>
      <c r="G224" s="245" t="s">
        <v>186</v>
      </c>
      <c r="H224" s="244" t="s">
        <v>187</v>
      </c>
      <c r="I224" s="227"/>
    </row>
    <row r="225" spans="1:9">
      <c r="A225" s="246">
        <v>1</v>
      </c>
      <c r="B225" s="227"/>
      <c r="C225" s="246" t="s">
        <v>696</v>
      </c>
      <c r="D225" s="227"/>
      <c r="E225" s="247">
        <v>168.7</v>
      </c>
      <c r="F225" s="227"/>
      <c r="G225" s="248" t="s">
        <v>353</v>
      </c>
      <c r="H225" s="246" t="s">
        <v>697</v>
      </c>
      <c r="I225" s="227"/>
    </row>
    <row r="226" spans="1:9">
      <c r="A226" s="246">
        <v>2</v>
      </c>
      <c r="B226" s="227"/>
      <c r="C226" s="246" t="s">
        <v>698</v>
      </c>
      <c r="D226" s="227"/>
      <c r="E226" s="247">
        <v>3335.96</v>
      </c>
      <c r="F226" s="227"/>
      <c r="G226" s="248" t="s">
        <v>411</v>
      </c>
      <c r="H226" s="246" t="s">
        <v>697</v>
      </c>
      <c r="I226" s="227"/>
    </row>
    <row r="227" spans="1:9">
      <c r="A227" s="246">
        <v>3</v>
      </c>
      <c r="B227" s="227"/>
      <c r="C227" s="246" t="s">
        <v>699</v>
      </c>
      <c r="D227" s="227"/>
      <c r="E227" s="247">
        <v>154.80000000000001</v>
      </c>
      <c r="F227" s="227"/>
      <c r="G227" s="248" t="s">
        <v>193</v>
      </c>
      <c r="H227" s="246" t="s">
        <v>700</v>
      </c>
      <c r="I227" s="227"/>
    </row>
    <row r="228" spans="1:9">
      <c r="A228" s="246">
        <v>4</v>
      </c>
      <c r="B228" s="227"/>
      <c r="C228" s="246" t="s">
        <v>699</v>
      </c>
      <c r="D228" s="227"/>
      <c r="E228" s="247">
        <v>2372.9899999999998</v>
      </c>
      <c r="F228" s="227"/>
      <c r="G228" s="248" t="s">
        <v>193</v>
      </c>
      <c r="H228" s="246" t="s">
        <v>700</v>
      </c>
      <c r="I228" s="227"/>
    </row>
    <row r="229" spans="1:9">
      <c r="A229" s="244"/>
      <c r="B229" s="227"/>
      <c r="C229" s="244"/>
      <c r="D229" s="227"/>
      <c r="E229" s="249">
        <v>6032.45</v>
      </c>
      <c r="F229" s="227"/>
      <c r="G229" s="245"/>
      <c r="H229" s="244"/>
      <c r="I229" s="227"/>
    </row>
    <row r="230" spans="1:9">
      <c r="A230" s="242" t="s">
        <v>701</v>
      </c>
      <c r="B230" s="243"/>
      <c r="C230" s="243"/>
      <c r="D230" s="243"/>
      <c r="E230" s="243"/>
      <c r="F230" s="243"/>
      <c r="G230" s="243"/>
      <c r="H230" s="243"/>
      <c r="I230" s="243"/>
    </row>
    <row r="231" spans="1:9">
      <c r="A231" s="244" t="s">
        <v>183</v>
      </c>
      <c r="B231" s="227"/>
      <c r="C231" s="244" t="s">
        <v>184</v>
      </c>
      <c r="D231" s="227"/>
      <c r="E231" s="244" t="s">
        <v>185</v>
      </c>
      <c r="F231" s="227"/>
      <c r="G231" s="245" t="s">
        <v>186</v>
      </c>
      <c r="H231" s="244" t="s">
        <v>187</v>
      </c>
      <c r="I231" s="227"/>
    </row>
    <row r="232" spans="1:9" ht="25.5" customHeight="1">
      <c r="A232" s="246">
        <v>1</v>
      </c>
      <c r="B232" s="227"/>
      <c r="C232" s="246" t="s">
        <v>702</v>
      </c>
      <c r="D232" s="227"/>
      <c r="E232" s="247">
        <v>30</v>
      </c>
      <c r="F232" s="227"/>
      <c r="G232" s="248" t="s">
        <v>477</v>
      </c>
      <c r="H232" s="246" t="s">
        <v>343</v>
      </c>
      <c r="I232" s="227"/>
    </row>
    <row r="233" spans="1:9" ht="25.5" customHeight="1">
      <c r="A233" s="246">
        <v>2</v>
      </c>
      <c r="B233" s="227"/>
      <c r="C233" s="246" t="s">
        <v>703</v>
      </c>
      <c r="D233" s="227"/>
      <c r="E233" s="247">
        <v>30</v>
      </c>
      <c r="F233" s="227"/>
      <c r="G233" s="248" t="s">
        <v>477</v>
      </c>
      <c r="H233" s="246" t="s">
        <v>343</v>
      </c>
      <c r="I233" s="227"/>
    </row>
    <row r="234" spans="1:9" ht="25.5" customHeight="1">
      <c r="A234" s="246">
        <v>3</v>
      </c>
      <c r="B234" s="227"/>
      <c r="C234" s="246" t="s">
        <v>702</v>
      </c>
      <c r="D234" s="227"/>
      <c r="E234" s="247">
        <v>30</v>
      </c>
      <c r="F234" s="227"/>
      <c r="G234" s="248" t="s">
        <v>477</v>
      </c>
      <c r="H234" s="246" t="s">
        <v>343</v>
      </c>
      <c r="I234" s="227"/>
    </row>
    <row r="235" spans="1:9" ht="25.5" customHeight="1">
      <c r="A235" s="246">
        <v>4</v>
      </c>
      <c r="B235" s="227"/>
      <c r="C235" s="246" t="s">
        <v>702</v>
      </c>
      <c r="D235" s="227"/>
      <c r="E235" s="247">
        <v>30</v>
      </c>
      <c r="F235" s="227"/>
      <c r="G235" s="248" t="s">
        <v>477</v>
      </c>
      <c r="H235" s="246" t="s">
        <v>343</v>
      </c>
      <c r="I235" s="227"/>
    </row>
    <row r="236" spans="1:9" ht="25.5" customHeight="1">
      <c r="A236" s="246">
        <v>5</v>
      </c>
      <c r="B236" s="227"/>
      <c r="C236" s="246" t="s">
        <v>702</v>
      </c>
      <c r="D236" s="227"/>
      <c r="E236" s="247">
        <v>30</v>
      </c>
      <c r="F236" s="227"/>
      <c r="G236" s="248" t="s">
        <v>477</v>
      </c>
      <c r="H236" s="246" t="s">
        <v>343</v>
      </c>
      <c r="I236" s="227"/>
    </row>
    <row r="237" spans="1:9" ht="25.5" customHeight="1">
      <c r="A237" s="246">
        <v>6</v>
      </c>
      <c r="B237" s="227"/>
      <c r="C237" s="246" t="s">
        <v>704</v>
      </c>
      <c r="D237" s="227"/>
      <c r="E237" s="247">
        <v>30</v>
      </c>
      <c r="F237" s="227"/>
      <c r="G237" s="248" t="s">
        <v>477</v>
      </c>
      <c r="H237" s="246" t="s">
        <v>343</v>
      </c>
      <c r="I237" s="227"/>
    </row>
    <row r="238" spans="1:9">
      <c r="A238" s="246">
        <v>7</v>
      </c>
      <c r="B238" s="227"/>
      <c r="C238" s="246" t="s">
        <v>705</v>
      </c>
      <c r="D238" s="227"/>
      <c r="E238" s="247">
        <v>40</v>
      </c>
      <c r="F238" s="227"/>
      <c r="G238" s="248" t="s">
        <v>693</v>
      </c>
      <c r="H238" s="246" t="s">
        <v>343</v>
      </c>
      <c r="I238" s="227"/>
    </row>
    <row r="239" spans="1:9" ht="25.5" customHeight="1">
      <c r="A239" s="246">
        <v>8</v>
      </c>
      <c r="B239" s="227"/>
      <c r="C239" s="246" t="s">
        <v>706</v>
      </c>
      <c r="D239" s="227"/>
      <c r="E239" s="247">
        <v>25</v>
      </c>
      <c r="F239" s="227"/>
      <c r="G239" s="248" t="s">
        <v>693</v>
      </c>
      <c r="H239" s="246" t="s">
        <v>343</v>
      </c>
      <c r="I239" s="227"/>
    </row>
    <row r="240" spans="1:9" ht="25.5" customHeight="1">
      <c r="A240" s="246">
        <v>9</v>
      </c>
      <c r="B240" s="227"/>
      <c r="C240" s="246" t="s">
        <v>707</v>
      </c>
      <c r="D240" s="227"/>
      <c r="E240" s="247">
        <v>10</v>
      </c>
      <c r="F240" s="227"/>
      <c r="G240" s="248" t="s">
        <v>693</v>
      </c>
      <c r="H240" s="246" t="s">
        <v>343</v>
      </c>
      <c r="I240" s="227"/>
    </row>
    <row r="241" spans="1:9">
      <c r="A241" s="244"/>
      <c r="B241" s="227"/>
      <c r="C241" s="244"/>
      <c r="D241" s="227"/>
      <c r="E241" s="249">
        <v>255</v>
      </c>
      <c r="F241" s="227"/>
      <c r="G241" s="245"/>
      <c r="H241" s="244"/>
      <c r="I241" s="227"/>
    </row>
    <row r="242" spans="1:9">
      <c r="A242" s="242" t="s">
        <v>708</v>
      </c>
      <c r="B242" s="243"/>
      <c r="C242" s="243"/>
      <c r="D242" s="243"/>
      <c r="E242" s="243"/>
      <c r="F242" s="243"/>
      <c r="G242" s="243"/>
      <c r="H242" s="243"/>
      <c r="I242" s="243"/>
    </row>
    <row r="243" spans="1:9">
      <c r="A243" s="244" t="s">
        <v>183</v>
      </c>
      <c r="B243" s="227"/>
      <c r="C243" s="244" t="s">
        <v>184</v>
      </c>
      <c r="D243" s="227"/>
      <c r="E243" s="244" t="s">
        <v>185</v>
      </c>
      <c r="F243" s="227"/>
      <c r="G243" s="245" t="s">
        <v>186</v>
      </c>
      <c r="H243" s="244" t="s">
        <v>187</v>
      </c>
      <c r="I243" s="227"/>
    </row>
    <row r="244" spans="1:9">
      <c r="A244" s="246">
        <v>1</v>
      </c>
      <c r="B244" s="227"/>
      <c r="C244" s="246" t="s">
        <v>709</v>
      </c>
      <c r="D244" s="227"/>
      <c r="E244" s="247">
        <v>10</v>
      </c>
      <c r="F244" s="227"/>
      <c r="G244" s="248" t="s">
        <v>693</v>
      </c>
      <c r="H244" s="246" t="s">
        <v>710</v>
      </c>
      <c r="I244" s="227"/>
    </row>
    <row r="245" spans="1:9">
      <c r="A245" s="244"/>
      <c r="B245" s="227"/>
      <c r="C245" s="244"/>
      <c r="D245" s="227"/>
      <c r="E245" s="249">
        <v>10</v>
      </c>
      <c r="F245" s="227"/>
      <c r="G245" s="245"/>
      <c r="H245" s="244"/>
      <c r="I245" s="227"/>
    </row>
    <row r="246" spans="1:9">
      <c r="A246" s="242" t="s">
        <v>711</v>
      </c>
      <c r="B246" s="243"/>
      <c r="C246" s="243"/>
      <c r="D246" s="243"/>
      <c r="E246" s="243"/>
      <c r="F246" s="243"/>
      <c r="G246" s="243"/>
      <c r="H246" s="243"/>
      <c r="I246" s="243"/>
    </row>
    <row r="247" spans="1:9">
      <c r="A247" s="244" t="s">
        <v>183</v>
      </c>
      <c r="B247" s="227"/>
      <c r="C247" s="244" t="s">
        <v>184</v>
      </c>
      <c r="D247" s="227"/>
      <c r="E247" s="244" t="s">
        <v>185</v>
      </c>
      <c r="F247" s="227"/>
      <c r="G247" s="245" t="s">
        <v>186</v>
      </c>
      <c r="H247" s="244" t="s">
        <v>187</v>
      </c>
      <c r="I247" s="227"/>
    </row>
    <row r="248" spans="1:9" ht="25.5" customHeight="1">
      <c r="A248" s="246">
        <v>1</v>
      </c>
      <c r="B248" s="227"/>
      <c r="C248" s="246" t="s">
        <v>712</v>
      </c>
      <c r="D248" s="227"/>
      <c r="E248" s="247">
        <v>349.93</v>
      </c>
      <c r="F248" s="227"/>
      <c r="G248" s="248" t="s">
        <v>193</v>
      </c>
      <c r="H248" s="246" t="s">
        <v>713</v>
      </c>
      <c r="I248" s="227"/>
    </row>
    <row r="249" spans="1:9" ht="25.5" customHeight="1">
      <c r="A249" s="246">
        <v>2</v>
      </c>
      <c r="B249" s="227"/>
      <c r="C249" s="246" t="s">
        <v>712</v>
      </c>
      <c r="D249" s="227"/>
      <c r="E249" s="247">
        <v>308.22000000000003</v>
      </c>
      <c r="F249" s="227"/>
      <c r="G249" s="248" t="s">
        <v>193</v>
      </c>
      <c r="H249" s="246" t="s">
        <v>713</v>
      </c>
      <c r="I249" s="227"/>
    </row>
    <row r="250" spans="1:9" ht="25.5" customHeight="1">
      <c r="A250" s="246">
        <v>3</v>
      </c>
      <c r="B250" s="227"/>
      <c r="C250" s="246" t="s">
        <v>714</v>
      </c>
      <c r="D250" s="227"/>
      <c r="E250" s="247">
        <v>844.48</v>
      </c>
      <c r="F250" s="227"/>
      <c r="G250" s="248" t="s">
        <v>193</v>
      </c>
      <c r="H250" s="246" t="s">
        <v>715</v>
      </c>
      <c r="I250" s="227"/>
    </row>
    <row r="251" spans="1:9">
      <c r="A251" s="244"/>
      <c r="B251" s="227"/>
      <c r="C251" s="244"/>
      <c r="D251" s="227"/>
      <c r="E251" s="249">
        <v>1502.63</v>
      </c>
      <c r="F251" s="227"/>
      <c r="G251" s="245"/>
      <c r="H251" s="244"/>
      <c r="I251" s="227"/>
    </row>
    <row r="252" spans="1:9">
      <c r="A252" s="242" t="s">
        <v>716</v>
      </c>
      <c r="B252" s="243"/>
      <c r="C252" s="243"/>
      <c r="D252" s="243"/>
      <c r="E252" s="243"/>
      <c r="F252" s="243"/>
      <c r="G252" s="243"/>
      <c r="H252" s="243"/>
      <c r="I252" s="243"/>
    </row>
    <row r="253" spans="1:9">
      <c r="A253" s="244" t="s">
        <v>183</v>
      </c>
      <c r="B253" s="227"/>
      <c r="C253" s="244" t="s">
        <v>184</v>
      </c>
      <c r="D253" s="227"/>
      <c r="E253" s="244" t="s">
        <v>185</v>
      </c>
      <c r="F253" s="227"/>
      <c r="G253" s="245" t="s">
        <v>186</v>
      </c>
      <c r="H253" s="244" t="s">
        <v>187</v>
      </c>
      <c r="I253" s="227"/>
    </row>
    <row r="254" spans="1:9" ht="25.5" customHeight="1">
      <c r="A254" s="246">
        <v>1</v>
      </c>
      <c r="B254" s="227"/>
      <c r="C254" s="246" t="s">
        <v>717</v>
      </c>
      <c r="D254" s="227"/>
      <c r="E254" s="247">
        <v>14746.37</v>
      </c>
      <c r="F254" s="227"/>
      <c r="G254" s="248" t="s">
        <v>353</v>
      </c>
      <c r="H254" s="246" t="s">
        <v>718</v>
      </c>
      <c r="I254" s="227"/>
    </row>
    <row r="255" spans="1:9" ht="25.5" customHeight="1">
      <c r="A255" s="246">
        <v>2</v>
      </c>
      <c r="B255" s="227"/>
      <c r="C255" s="246" t="s">
        <v>719</v>
      </c>
      <c r="D255" s="227"/>
      <c r="E255" s="247">
        <v>14746.37</v>
      </c>
      <c r="F255" s="227"/>
      <c r="G255" s="248" t="s">
        <v>202</v>
      </c>
      <c r="H255" s="246" t="s">
        <v>718</v>
      </c>
      <c r="I255" s="227"/>
    </row>
    <row r="256" spans="1:9">
      <c r="A256" s="244"/>
      <c r="B256" s="227"/>
      <c r="C256" s="244"/>
      <c r="D256" s="227"/>
      <c r="E256" s="249">
        <v>29492.74</v>
      </c>
      <c r="F256" s="227"/>
      <c r="G256" s="245"/>
      <c r="H256" s="244"/>
      <c r="I256" s="227"/>
    </row>
    <row r="257" spans="1:9">
      <c r="A257" s="242" t="s">
        <v>720</v>
      </c>
      <c r="B257" s="243"/>
      <c r="C257" s="243"/>
      <c r="D257" s="243"/>
      <c r="E257" s="243"/>
      <c r="F257" s="243"/>
      <c r="G257" s="243"/>
      <c r="H257" s="243"/>
      <c r="I257" s="243"/>
    </row>
    <row r="258" spans="1:9">
      <c r="A258" s="244" t="s">
        <v>183</v>
      </c>
      <c r="B258" s="227"/>
      <c r="C258" s="244" t="s">
        <v>184</v>
      </c>
      <c r="D258" s="227"/>
      <c r="E258" s="244" t="s">
        <v>185</v>
      </c>
      <c r="F258" s="227"/>
      <c r="G258" s="245" t="s">
        <v>186</v>
      </c>
      <c r="H258" s="244" t="s">
        <v>187</v>
      </c>
      <c r="I258" s="227"/>
    </row>
    <row r="259" spans="1:9" ht="25.5" customHeight="1">
      <c r="A259" s="246">
        <v>1</v>
      </c>
      <c r="B259" s="227"/>
      <c r="C259" s="246" t="s">
        <v>721</v>
      </c>
      <c r="D259" s="227"/>
      <c r="E259" s="247">
        <v>808.7</v>
      </c>
      <c r="F259" s="227"/>
      <c r="G259" s="248" t="s">
        <v>224</v>
      </c>
      <c r="H259" s="246" t="s">
        <v>652</v>
      </c>
      <c r="I259" s="227"/>
    </row>
    <row r="260" spans="1:9" ht="25.5" customHeight="1">
      <c r="A260" s="246">
        <v>2</v>
      </c>
      <c r="B260" s="227"/>
      <c r="C260" s="246" t="s">
        <v>722</v>
      </c>
      <c r="D260" s="227"/>
      <c r="E260" s="247">
        <v>413</v>
      </c>
      <c r="F260" s="227"/>
      <c r="G260" s="248" t="s">
        <v>411</v>
      </c>
      <c r="H260" s="246" t="s">
        <v>723</v>
      </c>
      <c r="I260" s="227"/>
    </row>
    <row r="261" spans="1:9" ht="25.5" customHeight="1">
      <c r="A261" s="246">
        <v>3</v>
      </c>
      <c r="B261" s="227"/>
      <c r="C261" s="246" t="s">
        <v>724</v>
      </c>
      <c r="D261" s="227"/>
      <c r="E261" s="247">
        <v>175</v>
      </c>
      <c r="F261" s="227"/>
      <c r="G261" s="248" t="s">
        <v>353</v>
      </c>
      <c r="H261" s="246" t="s">
        <v>725</v>
      </c>
      <c r="I261" s="227"/>
    </row>
    <row r="262" spans="1:9" ht="25.5" customHeight="1">
      <c r="A262" s="246">
        <v>4</v>
      </c>
      <c r="B262" s="227"/>
      <c r="C262" s="246" t="s">
        <v>726</v>
      </c>
      <c r="D262" s="227"/>
      <c r="E262" s="247">
        <v>996.89</v>
      </c>
      <c r="F262" s="227"/>
      <c r="G262" s="248" t="s">
        <v>411</v>
      </c>
      <c r="H262" s="246" t="s">
        <v>727</v>
      </c>
      <c r="I262" s="227"/>
    </row>
    <row r="263" spans="1:9" ht="25.5" customHeight="1">
      <c r="A263" s="246">
        <v>5</v>
      </c>
      <c r="B263" s="227"/>
      <c r="C263" s="246" t="s">
        <v>728</v>
      </c>
      <c r="D263" s="227"/>
      <c r="E263" s="247">
        <v>305.17</v>
      </c>
      <c r="F263" s="227"/>
      <c r="G263" s="248" t="s">
        <v>348</v>
      </c>
      <c r="H263" s="246" t="s">
        <v>660</v>
      </c>
      <c r="I263" s="227"/>
    </row>
    <row r="264" spans="1:9" ht="25.5" customHeight="1">
      <c r="A264" s="246">
        <v>6</v>
      </c>
      <c r="B264" s="227"/>
      <c r="C264" s="246" t="s">
        <v>729</v>
      </c>
      <c r="D264" s="227"/>
      <c r="E264" s="247">
        <v>305.17</v>
      </c>
      <c r="F264" s="227"/>
      <c r="G264" s="248" t="s">
        <v>205</v>
      </c>
      <c r="H264" s="246" t="s">
        <v>660</v>
      </c>
      <c r="I264" s="227"/>
    </row>
    <row r="265" spans="1:9" ht="25.5" customHeight="1">
      <c r="A265" s="246">
        <v>7</v>
      </c>
      <c r="B265" s="227"/>
      <c r="C265" s="246" t="s">
        <v>730</v>
      </c>
      <c r="D265" s="227"/>
      <c r="E265" s="247">
        <v>413</v>
      </c>
      <c r="F265" s="227"/>
      <c r="G265" s="248" t="s">
        <v>234</v>
      </c>
      <c r="H265" s="246" t="s">
        <v>723</v>
      </c>
      <c r="I265" s="227"/>
    </row>
    <row r="266" spans="1:9" ht="25.5" customHeight="1">
      <c r="A266" s="246">
        <v>8</v>
      </c>
      <c r="B266" s="227"/>
      <c r="C266" s="246" t="s">
        <v>731</v>
      </c>
      <c r="D266" s="227"/>
      <c r="E266" s="247">
        <v>808.7</v>
      </c>
      <c r="F266" s="227"/>
      <c r="G266" s="248" t="s">
        <v>348</v>
      </c>
      <c r="H266" s="246" t="s">
        <v>652</v>
      </c>
      <c r="I266" s="227"/>
    </row>
    <row r="267" spans="1:9" ht="25.5" customHeight="1">
      <c r="A267" s="246">
        <v>9</v>
      </c>
      <c r="B267" s="227"/>
      <c r="C267" s="246" t="s">
        <v>732</v>
      </c>
      <c r="D267" s="227"/>
      <c r="E267" s="247">
        <v>996.89</v>
      </c>
      <c r="F267" s="227"/>
      <c r="G267" s="248" t="s">
        <v>733</v>
      </c>
      <c r="H267" s="246" t="s">
        <v>727</v>
      </c>
      <c r="I267" s="227"/>
    </row>
    <row r="268" spans="1:9" ht="25.5" customHeight="1">
      <c r="A268" s="246">
        <v>10</v>
      </c>
      <c r="B268" s="227"/>
      <c r="C268" s="246" t="s">
        <v>734</v>
      </c>
      <c r="D268" s="227"/>
      <c r="E268" s="247">
        <v>175</v>
      </c>
      <c r="F268" s="227"/>
      <c r="G268" s="248" t="s">
        <v>196</v>
      </c>
      <c r="H268" s="246" t="s">
        <v>725</v>
      </c>
      <c r="I268" s="227"/>
    </row>
    <row r="269" spans="1:9" ht="25.5" customHeight="1">
      <c r="A269" s="246">
        <v>11</v>
      </c>
      <c r="B269" s="227"/>
      <c r="C269" s="246" t="s">
        <v>735</v>
      </c>
      <c r="D269" s="227"/>
      <c r="E269" s="247">
        <v>808.7</v>
      </c>
      <c r="F269" s="227"/>
      <c r="G269" s="248" t="s">
        <v>196</v>
      </c>
      <c r="H269" s="246" t="s">
        <v>652</v>
      </c>
      <c r="I269" s="227"/>
    </row>
    <row r="270" spans="1:9" ht="25.5" customHeight="1">
      <c r="A270" s="246">
        <v>12</v>
      </c>
      <c r="B270" s="227"/>
      <c r="C270" s="246" t="s">
        <v>736</v>
      </c>
      <c r="D270" s="227"/>
      <c r="E270" s="247">
        <v>175</v>
      </c>
      <c r="F270" s="227"/>
      <c r="G270" s="248" t="s">
        <v>215</v>
      </c>
      <c r="H270" s="246" t="s">
        <v>725</v>
      </c>
      <c r="I270" s="227"/>
    </row>
    <row r="271" spans="1:9" ht="25.5" customHeight="1">
      <c r="A271" s="246">
        <v>13</v>
      </c>
      <c r="B271" s="227"/>
      <c r="C271" s="246" t="s">
        <v>737</v>
      </c>
      <c r="D271" s="227"/>
      <c r="E271" s="247">
        <v>996.89</v>
      </c>
      <c r="F271" s="227"/>
      <c r="G271" s="248" t="s">
        <v>733</v>
      </c>
      <c r="H271" s="246" t="s">
        <v>727</v>
      </c>
      <c r="I271" s="227"/>
    </row>
    <row r="272" spans="1:9" ht="25.5" customHeight="1">
      <c r="A272" s="246">
        <v>14</v>
      </c>
      <c r="B272" s="227"/>
      <c r="C272" s="246" t="s">
        <v>738</v>
      </c>
      <c r="D272" s="227"/>
      <c r="E272" s="247">
        <v>413</v>
      </c>
      <c r="F272" s="227"/>
      <c r="G272" s="248" t="s">
        <v>733</v>
      </c>
      <c r="H272" s="246" t="s">
        <v>723</v>
      </c>
      <c r="I272" s="227"/>
    </row>
    <row r="273" spans="1:9">
      <c r="A273" s="244"/>
      <c r="B273" s="227"/>
      <c r="C273" s="244"/>
      <c r="D273" s="227"/>
      <c r="E273" s="249">
        <v>7791.11</v>
      </c>
      <c r="F273" s="227"/>
      <c r="G273" s="245"/>
      <c r="H273" s="244"/>
      <c r="I273" s="227"/>
    </row>
    <row r="274" spans="1:9">
      <c r="A274" s="242" t="s">
        <v>739</v>
      </c>
      <c r="B274" s="243"/>
      <c r="C274" s="243"/>
      <c r="D274" s="243"/>
      <c r="E274" s="243"/>
      <c r="F274" s="243"/>
      <c r="G274" s="243"/>
      <c r="H274" s="243"/>
      <c r="I274" s="243"/>
    </row>
    <row r="275" spans="1:9">
      <c r="A275" s="244" t="s">
        <v>183</v>
      </c>
      <c r="B275" s="227"/>
      <c r="C275" s="244" t="s">
        <v>184</v>
      </c>
      <c r="D275" s="227"/>
      <c r="E275" s="244" t="s">
        <v>185</v>
      </c>
      <c r="F275" s="227"/>
      <c r="G275" s="245" t="s">
        <v>186</v>
      </c>
      <c r="H275" s="244" t="s">
        <v>187</v>
      </c>
      <c r="I275" s="227"/>
    </row>
    <row r="276" spans="1:9">
      <c r="A276" s="246">
        <v>1</v>
      </c>
      <c r="B276" s="227"/>
      <c r="C276" s="246" t="s">
        <v>740</v>
      </c>
      <c r="D276" s="227"/>
      <c r="E276" s="247">
        <v>391</v>
      </c>
      <c r="F276" s="227"/>
      <c r="G276" s="248" t="s">
        <v>353</v>
      </c>
      <c r="H276" s="246" t="s">
        <v>741</v>
      </c>
      <c r="I276" s="227"/>
    </row>
    <row r="277" spans="1:9" ht="25.5" customHeight="1">
      <c r="A277" s="246">
        <v>2</v>
      </c>
      <c r="B277" s="227"/>
      <c r="C277" s="246" t="s">
        <v>742</v>
      </c>
      <c r="D277" s="227"/>
      <c r="E277" s="247">
        <v>528.9</v>
      </c>
      <c r="F277" s="227"/>
      <c r="G277" s="248" t="s">
        <v>202</v>
      </c>
      <c r="H277" s="246" t="s">
        <v>743</v>
      </c>
      <c r="I277" s="227"/>
    </row>
    <row r="278" spans="1:9" ht="25.5" customHeight="1">
      <c r="A278" s="246">
        <v>3</v>
      </c>
      <c r="B278" s="227"/>
      <c r="C278" s="246" t="s">
        <v>744</v>
      </c>
      <c r="D278" s="227"/>
      <c r="E278" s="247">
        <v>2441.37</v>
      </c>
      <c r="F278" s="227"/>
      <c r="G278" s="248" t="s">
        <v>205</v>
      </c>
      <c r="H278" s="246" t="s">
        <v>745</v>
      </c>
      <c r="I278" s="227"/>
    </row>
    <row r="279" spans="1:9">
      <c r="A279" s="246">
        <v>4</v>
      </c>
      <c r="B279" s="227"/>
      <c r="C279" s="246" t="s">
        <v>746</v>
      </c>
      <c r="D279" s="227"/>
      <c r="E279" s="247">
        <v>391</v>
      </c>
      <c r="F279" s="227"/>
      <c r="G279" s="248" t="s">
        <v>196</v>
      </c>
      <c r="H279" s="246" t="s">
        <v>741</v>
      </c>
      <c r="I279" s="227"/>
    </row>
    <row r="280" spans="1:9" ht="25.5" customHeight="1">
      <c r="A280" s="246">
        <v>5</v>
      </c>
      <c r="B280" s="227"/>
      <c r="C280" s="246" t="s">
        <v>747</v>
      </c>
      <c r="D280" s="227"/>
      <c r="E280" s="247">
        <v>2441.37</v>
      </c>
      <c r="F280" s="227"/>
      <c r="G280" s="248" t="s">
        <v>213</v>
      </c>
      <c r="H280" s="246" t="s">
        <v>745</v>
      </c>
      <c r="I280" s="227"/>
    </row>
    <row r="281" spans="1:9" ht="25.5" customHeight="1">
      <c r="A281" s="246">
        <v>6</v>
      </c>
      <c r="B281" s="227"/>
      <c r="C281" s="246" t="s">
        <v>747</v>
      </c>
      <c r="D281" s="227"/>
      <c r="E281" s="247">
        <v>528.9</v>
      </c>
      <c r="F281" s="227"/>
      <c r="G281" s="248" t="s">
        <v>193</v>
      </c>
      <c r="H281" s="246" t="s">
        <v>743</v>
      </c>
      <c r="I281" s="227"/>
    </row>
    <row r="282" spans="1:9" ht="25.5" customHeight="1">
      <c r="A282" s="246">
        <v>7</v>
      </c>
      <c r="B282" s="227"/>
      <c r="C282" s="246" t="s">
        <v>748</v>
      </c>
      <c r="D282" s="227"/>
      <c r="E282" s="247">
        <v>528.9</v>
      </c>
      <c r="F282" s="227"/>
      <c r="G282" s="248" t="s">
        <v>193</v>
      </c>
      <c r="H282" s="246" t="s">
        <v>743</v>
      </c>
      <c r="I282" s="227"/>
    </row>
    <row r="283" spans="1:9">
      <c r="A283" s="244"/>
      <c r="B283" s="227"/>
      <c r="C283" s="244"/>
      <c r="D283" s="227"/>
      <c r="E283" s="249">
        <v>7251.4399999999987</v>
      </c>
      <c r="F283" s="227"/>
      <c r="G283" s="245"/>
      <c r="H283" s="244"/>
      <c r="I283" s="227"/>
    </row>
    <row r="284" spans="1:9">
      <c r="A284" s="242" t="s">
        <v>749</v>
      </c>
      <c r="B284" s="243"/>
      <c r="C284" s="243"/>
      <c r="D284" s="243"/>
      <c r="E284" s="243"/>
      <c r="F284" s="243"/>
      <c r="G284" s="243"/>
      <c r="H284" s="243"/>
      <c r="I284" s="243"/>
    </row>
    <row r="285" spans="1:9">
      <c r="A285" s="244" t="s">
        <v>183</v>
      </c>
      <c r="B285" s="227"/>
      <c r="C285" s="244" t="s">
        <v>184</v>
      </c>
      <c r="D285" s="227"/>
      <c r="E285" s="244" t="s">
        <v>185</v>
      </c>
      <c r="F285" s="227"/>
      <c r="G285" s="245" t="s">
        <v>186</v>
      </c>
      <c r="H285" s="244" t="s">
        <v>187</v>
      </c>
      <c r="I285" s="227"/>
    </row>
    <row r="286" spans="1:9" ht="25.5" customHeight="1">
      <c r="A286" s="246">
        <v>1</v>
      </c>
      <c r="B286" s="227"/>
      <c r="C286" s="246" t="s">
        <v>750</v>
      </c>
      <c r="D286" s="227"/>
      <c r="E286" s="247">
        <v>405.16</v>
      </c>
      <c r="F286" s="227"/>
      <c r="G286" s="248" t="s">
        <v>348</v>
      </c>
      <c r="H286" s="246" t="s">
        <v>751</v>
      </c>
      <c r="I286" s="227"/>
    </row>
    <row r="287" spans="1:9">
      <c r="A287" s="246">
        <v>2</v>
      </c>
      <c r="B287" s="227"/>
      <c r="C287" s="246" t="s">
        <v>752</v>
      </c>
      <c r="D287" s="227"/>
      <c r="E287" s="247">
        <v>560</v>
      </c>
      <c r="F287" s="227"/>
      <c r="G287" s="248" t="s">
        <v>412</v>
      </c>
      <c r="H287" s="246" t="s">
        <v>753</v>
      </c>
      <c r="I287" s="227"/>
    </row>
    <row r="288" spans="1:9">
      <c r="A288" s="246">
        <v>3</v>
      </c>
      <c r="B288" s="227"/>
      <c r="C288" s="246" t="s">
        <v>754</v>
      </c>
      <c r="D288" s="227"/>
      <c r="E288" s="247">
        <v>306.37</v>
      </c>
      <c r="F288" s="227"/>
      <c r="G288" s="248" t="s">
        <v>205</v>
      </c>
      <c r="H288" s="246" t="s">
        <v>751</v>
      </c>
      <c r="I288" s="227"/>
    </row>
    <row r="289" spans="1:9">
      <c r="A289" s="246">
        <v>4</v>
      </c>
      <c r="B289" s="227"/>
      <c r="C289" s="246" t="s">
        <v>755</v>
      </c>
      <c r="D289" s="227"/>
      <c r="E289" s="247">
        <v>369.92</v>
      </c>
      <c r="F289" s="227"/>
      <c r="G289" s="248" t="s">
        <v>417</v>
      </c>
      <c r="H289" s="246" t="s">
        <v>751</v>
      </c>
      <c r="I289" s="227"/>
    </row>
    <row r="290" spans="1:9">
      <c r="A290" s="244"/>
      <c r="B290" s="227"/>
      <c r="C290" s="244"/>
      <c r="D290" s="227"/>
      <c r="E290" s="249">
        <v>1641.4500000000003</v>
      </c>
      <c r="F290" s="227"/>
      <c r="G290" s="245"/>
      <c r="H290" s="244"/>
      <c r="I290" s="227"/>
    </row>
    <row r="291" spans="1:9">
      <c r="A291" s="242" t="s">
        <v>756</v>
      </c>
      <c r="B291" s="243"/>
      <c r="C291" s="243"/>
      <c r="D291" s="243"/>
      <c r="E291" s="243"/>
      <c r="F291" s="243"/>
      <c r="G291" s="243"/>
      <c r="H291" s="243"/>
      <c r="I291" s="243"/>
    </row>
    <row r="292" spans="1:9">
      <c r="A292" s="244" t="s">
        <v>183</v>
      </c>
      <c r="B292" s="227"/>
      <c r="C292" s="244" t="s">
        <v>184</v>
      </c>
      <c r="D292" s="227"/>
      <c r="E292" s="244" t="s">
        <v>185</v>
      </c>
      <c r="F292" s="227"/>
      <c r="G292" s="245" t="s">
        <v>186</v>
      </c>
      <c r="H292" s="244" t="s">
        <v>187</v>
      </c>
      <c r="I292" s="227"/>
    </row>
    <row r="293" spans="1:9">
      <c r="A293" s="246">
        <v>1</v>
      </c>
      <c r="B293" s="227"/>
      <c r="C293" s="246" t="s">
        <v>757</v>
      </c>
      <c r="D293" s="227"/>
      <c r="E293" s="247">
        <v>129</v>
      </c>
      <c r="F293" s="227"/>
      <c r="G293" s="248" t="s">
        <v>342</v>
      </c>
      <c r="H293" s="246" t="s">
        <v>758</v>
      </c>
      <c r="I293" s="227"/>
    </row>
    <row r="294" spans="1:9">
      <c r="A294" s="246">
        <v>2</v>
      </c>
      <c r="B294" s="227"/>
      <c r="C294" s="246" t="s">
        <v>759</v>
      </c>
      <c r="D294" s="227"/>
      <c r="E294" s="247">
        <v>167.6</v>
      </c>
      <c r="F294" s="227"/>
      <c r="G294" s="248" t="s">
        <v>316</v>
      </c>
      <c r="H294" s="246" t="s">
        <v>760</v>
      </c>
      <c r="I294" s="227"/>
    </row>
    <row r="295" spans="1:9">
      <c r="A295" s="246">
        <v>3</v>
      </c>
      <c r="B295" s="227"/>
      <c r="C295" s="246" t="s">
        <v>761</v>
      </c>
      <c r="D295" s="227"/>
      <c r="E295" s="247">
        <v>59.6</v>
      </c>
      <c r="F295" s="227"/>
      <c r="G295" s="248" t="s">
        <v>762</v>
      </c>
      <c r="H295" s="246" t="s">
        <v>763</v>
      </c>
      <c r="I295" s="227"/>
    </row>
    <row r="296" spans="1:9">
      <c r="A296" s="246">
        <v>4</v>
      </c>
      <c r="B296" s="227"/>
      <c r="C296" s="246" t="s">
        <v>764</v>
      </c>
      <c r="D296" s="227"/>
      <c r="E296" s="247">
        <v>1605</v>
      </c>
      <c r="F296" s="227"/>
      <c r="G296" s="248" t="s">
        <v>762</v>
      </c>
      <c r="H296" s="246" t="s">
        <v>389</v>
      </c>
      <c r="I296" s="227"/>
    </row>
    <row r="297" spans="1:9">
      <c r="A297" s="246">
        <v>5</v>
      </c>
      <c r="B297" s="227"/>
      <c r="C297" s="246" t="s">
        <v>765</v>
      </c>
      <c r="D297" s="227"/>
      <c r="E297" s="247">
        <v>204</v>
      </c>
      <c r="F297" s="227"/>
      <c r="G297" s="248" t="s">
        <v>762</v>
      </c>
      <c r="H297" s="246" t="s">
        <v>766</v>
      </c>
      <c r="I297" s="227"/>
    </row>
    <row r="298" spans="1:9">
      <c r="A298" s="246">
        <v>6</v>
      </c>
      <c r="B298" s="227"/>
      <c r="C298" s="246" t="s">
        <v>767</v>
      </c>
      <c r="D298" s="227"/>
      <c r="E298" s="247">
        <v>2355</v>
      </c>
      <c r="F298" s="227"/>
      <c r="G298" s="248" t="s">
        <v>348</v>
      </c>
      <c r="H298" s="246" t="s">
        <v>768</v>
      </c>
      <c r="I298" s="227"/>
    </row>
    <row r="299" spans="1:9">
      <c r="A299" s="246">
        <v>7</v>
      </c>
      <c r="B299" s="227"/>
      <c r="C299" s="246" t="s">
        <v>769</v>
      </c>
      <c r="D299" s="227"/>
      <c r="E299" s="247">
        <v>238</v>
      </c>
      <c r="F299" s="227"/>
      <c r="G299" s="248" t="s">
        <v>348</v>
      </c>
      <c r="H299" s="246" t="s">
        <v>770</v>
      </c>
      <c r="I299" s="227"/>
    </row>
    <row r="300" spans="1:9">
      <c r="A300" s="246">
        <v>8</v>
      </c>
      <c r="B300" s="227"/>
      <c r="C300" s="246" t="s">
        <v>771</v>
      </c>
      <c r="D300" s="227"/>
      <c r="E300" s="247">
        <v>37.299999999999997</v>
      </c>
      <c r="F300" s="227"/>
      <c r="G300" s="248" t="s">
        <v>477</v>
      </c>
      <c r="H300" s="246" t="s">
        <v>772</v>
      </c>
      <c r="I300" s="227"/>
    </row>
    <row r="301" spans="1:9">
      <c r="A301" s="246">
        <v>9</v>
      </c>
      <c r="B301" s="227"/>
      <c r="C301" s="246" t="s">
        <v>773</v>
      </c>
      <c r="D301" s="227"/>
      <c r="E301" s="247">
        <v>421</v>
      </c>
      <c r="F301" s="227"/>
      <c r="G301" s="248" t="s">
        <v>234</v>
      </c>
      <c r="H301" s="246" t="s">
        <v>668</v>
      </c>
      <c r="I301" s="227"/>
    </row>
    <row r="302" spans="1:9">
      <c r="A302" s="246">
        <v>10</v>
      </c>
      <c r="B302" s="227"/>
      <c r="C302" s="246" t="s">
        <v>774</v>
      </c>
      <c r="D302" s="227"/>
      <c r="E302" s="247">
        <v>60</v>
      </c>
      <c r="F302" s="227"/>
      <c r="G302" s="248" t="s">
        <v>234</v>
      </c>
      <c r="H302" s="246" t="s">
        <v>775</v>
      </c>
      <c r="I302" s="227"/>
    </row>
    <row r="303" spans="1:9">
      <c r="A303" s="246">
        <v>11</v>
      </c>
      <c r="B303" s="227"/>
      <c r="C303" s="246" t="s">
        <v>774</v>
      </c>
      <c r="D303" s="227"/>
      <c r="E303" s="247">
        <v>90</v>
      </c>
      <c r="F303" s="227"/>
      <c r="G303" s="248" t="s">
        <v>234</v>
      </c>
      <c r="H303" s="246" t="s">
        <v>775</v>
      </c>
      <c r="I303" s="227"/>
    </row>
    <row r="304" spans="1:9">
      <c r="A304" s="246">
        <v>12</v>
      </c>
      <c r="B304" s="227"/>
      <c r="C304" s="246" t="s">
        <v>774</v>
      </c>
      <c r="D304" s="227"/>
      <c r="E304" s="247">
        <v>120</v>
      </c>
      <c r="F304" s="227"/>
      <c r="G304" s="248" t="s">
        <v>234</v>
      </c>
      <c r="H304" s="246" t="s">
        <v>775</v>
      </c>
      <c r="I304" s="227"/>
    </row>
    <row r="305" spans="1:9">
      <c r="A305" s="246">
        <v>13</v>
      </c>
      <c r="B305" s="227"/>
      <c r="C305" s="246" t="s">
        <v>776</v>
      </c>
      <c r="D305" s="227"/>
      <c r="E305" s="247">
        <v>164.4</v>
      </c>
      <c r="F305" s="227"/>
      <c r="G305" s="248" t="s">
        <v>693</v>
      </c>
      <c r="H305" s="246" t="s">
        <v>772</v>
      </c>
      <c r="I305" s="227"/>
    </row>
    <row r="306" spans="1:9">
      <c r="A306" s="246">
        <v>14</v>
      </c>
      <c r="B306" s="227"/>
      <c r="C306" s="246" t="s">
        <v>777</v>
      </c>
      <c r="D306" s="227"/>
      <c r="E306" s="247">
        <v>60.4</v>
      </c>
      <c r="F306" s="227"/>
      <c r="G306" s="248" t="s">
        <v>693</v>
      </c>
      <c r="H306" s="246" t="s">
        <v>778</v>
      </c>
      <c r="I306" s="227"/>
    </row>
    <row r="307" spans="1:9">
      <c r="A307" s="246">
        <v>15</v>
      </c>
      <c r="B307" s="227"/>
      <c r="C307" s="246" t="s">
        <v>779</v>
      </c>
      <c r="D307" s="227"/>
      <c r="E307" s="247">
        <v>61.5</v>
      </c>
      <c r="F307" s="227"/>
      <c r="G307" s="248" t="s">
        <v>221</v>
      </c>
      <c r="H307" s="246" t="s">
        <v>780</v>
      </c>
      <c r="I307" s="227"/>
    </row>
    <row r="308" spans="1:9">
      <c r="A308" s="246">
        <v>16</v>
      </c>
      <c r="B308" s="227"/>
      <c r="C308" s="246" t="s">
        <v>781</v>
      </c>
      <c r="D308" s="227"/>
      <c r="E308" s="247">
        <v>2250</v>
      </c>
      <c r="F308" s="227"/>
      <c r="G308" s="248" t="s">
        <v>193</v>
      </c>
      <c r="H308" s="246" t="s">
        <v>782</v>
      </c>
      <c r="I308" s="227"/>
    </row>
    <row r="309" spans="1:9">
      <c r="A309" s="244"/>
      <c r="B309" s="227"/>
      <c r="C309" s="244"/>
      <c r="D309" s="227"/>
      <c r="E309" s="249">
        <v>8022.7999999999993</v>
      </c>
      <c r="F309" s="227"/>
      <c r="G309" s="245"/>
      <c r="H309" s="244"/>
      <c r="I309" s="227"/>
    </row>
    <row r="310" spans="1:9">
      <c r="A310" s="242" t="s">
        <v>783</v>
      </c>
      <c r="B310" s="243"/>
      <c r="C310" s="243"/>
      <c r="D310" s="243"/>
      <c r="E310" s="243"/>
      <c r="F310" s="243"/>
      <c r="G310" s="243"/>
      <c r="H310" s="243"/>
      <c r="I310" s="243"/>
    </row>
    <row r="311" spans="1:9">
      <c r="A311" s="244" t="s">
        <v>183</v>
      </c>
      <c r="B311" s="227"/>
      <c r="C311" s="244" t="s">
        <v>184</v>
      </c>
      <c r="D311" s="227"/>
      <c r="E311" s="244" t="s">
        <v>185</v>
      </c>
      <c r="F311" s="227"/>
      <c r="G311" s="245" t="s">
        <v>186</v>
      </c>
      <c r="H311" s="244" t="s">
        <v>187</v>
      </c>
      <c r="I311" s="227"/>
    </row>
    <row r="312" spans="1:9" ht="25.5" customHeight="1">
      <c r="A312" s="246">
        <v>1</v>
      </c>
      <c r="B312" s="227"/>
      <c r="C312" s="246" t="s">
        <v>784</v>
      </c>
      <c r="D312" s="227"/>
      <c r="E312" s="247">
        <v>137155.54999999999</v>
      </c>
      <c r="F312" s="227"/>
      <c r="G312" s="248" t="s">
        <v>231</v>
      </c>
      <c r="H312" s="246" t="s">
        <v>785</v>
      </c>
      <c r="I312" s="227"/>
    </row>
    <row r="313" spans="1:9">
      <c r="A313" s="244"/>
      <c r="B313" s="227"/>
      <c r="C313" s="244"/>
      <c r="D313" s="227"/>
      <c r="E313" s="249">
        <v>137155.54999999999</v>
      </c>
      <c r="F313" s="227"/>
      <c r="G313" s="245"/>
      <c r="H313" s="244"/>
      <c r="I313" s="227"/>
    </row>
    <row r="314" spans="1:9">
      <c r="A314" s="235"/>
      <c r="B314" s="235"/>
      <c r="C314" s="235"/>
      <c r="D314" s="235"/>
      <c r="E314" s="235"/>
      <c r="F314" s="235"/>
      <c r="G314" s="235"/>
      <c r="H314" s="235"/>
      <c r="I314" s="235"/>
    </row>
    <row r="315" spans="1:9">
      <c r="A315" s="235"/>
      <c r="B315" s="235"/>
      <c r="C315" s="235"/>
      <c r="D315" s="235"/>
      <c r="E315" s="235"/>
      <c r="F315" s="235"/>
      <c r="G315" s="235"/>
      <c r="H315" s="235"/>
      <c r="I315" s="235"/>
    </row>
    <row r="316" spans="1:9">
      <c r="A316" s="235"/>
      <c r="B316" s="235"/>
      <c r="C316" s="235"/>
      <c r="D316" s="235"/>
      <c r="E316" s="250" t="s">
        <v>461</v>
      </c>
      <c r="F316" s="251"/>
      <c r="G316" s="252">
        <f>E16</f>
        <v>467232.9</v>
      </c>
      <c r="H316" s="235"/>
      <c r="I316" s="235"/>
    </row>
    <row r="317" spans="1:9">
      <c r="A317" s="235"/>
      <c r="B317" s="235"/>
      <c r="C317" s="235"/>
      <c r="D317" s="235"/>
      <c r="E317" s="250" t="s">
        <v>786</v>
      </c>
      <c r="F317" s="251"/>
      <c r="G317" s="252">
        <f>E20+E28+E94+E119+E129+E171+E175+E182+E187+E209+E222+E229+E241+E245+E251+E256+E273+E283+E290+E309</f>
        <v>122420.48000000001</v>
      </c>
      <c r="H317" s="235"/>
      <c r="I317" s="253"/>
    </row>
    <row r="318" spans="1:9">
      <c r="A318" s="235"/>
      <c r="B318" s="235"/>
      <c r="C318" s="235"/>
      <c r="D318" s="235"/>
      <c r="E318" s="254" t="s">
        <v>787</v>
      </c>
      <c r="F318" s="255"/>
      <c r="G318" s="252">
        <f>E135+E141+E147+E153+E165</f>
        <v>62132.83</v>
      </c>
      <c r="H318" s="235"/>
      <c r="I318" s="235"/>
    </row>
    <row r="319" spans="1:9">
      <c r="A319" s="235"/>
      <c r="B319" s="235"/>
      <c r="C319" s="235"/>
      <c r="D319" s="235"/>
      <c r="E319" s="254" t="s">
        <v>788</v>
      </c>
      <c r="F319" s="255"/>
      <c r="G319" s="252">
        <f>E313</f>
        <v>137155.54999999999</v>
      </c>
      <c r="H319" s="235"/>
      <c r="I319" s="235"/>
    </row>
    <row r="320" spans="1:9">
      <c r="A320" s="235"/>
      <c r="B320" s="235"/>
      <c r="C320" s="235"/>
      <c r="D320" s="235"/>
      <c r="E320" s="254" t="s">
        <v>789</v>
      </c>
      <c r="F320" s="255"/>
      <c r="G320" s="252">
        <f>SUM(G316:G319)</f>
        <v>788941.76</v>
      </c>
      <c r="H320" s="235"/>
      <c r="I320" s="235"/>
    </row>
    <row r="321" spans="1:9">
      <c r="A321" s="235"/>
      <c r="B321" s="235"/>
      <c r="C321" s="235"/>
      <c r="D321" s="235"/>
      <c r="E321" s="235"/>
      <c r="F321" s="235"/>
      <c r="G321" s="235"/>
      <c r="H321" s="235"/>
      <c r="I321" s="235"/>
    </row>
  </sheetData>
  <mergeCells count="1135">
    <mergeCell ref="E320:F320"/>
    <mergeCell ref="A313:B313"/>
    <mergeCell ref="C313:D313"/>
    <mergeCell ref="E313:F313"/>
    <mergeCell ref="H313:I313"/>
    <mergeCell ref="E318:F318"/>
    <mergeCell ref="E319:F319"/>
    <mergeCell ref="A310:I310"/>
    <mergeCell ref="A311:B311"/>
    <mergeCell ref="C311:D311"/>
    <mergeCell ref="E311:F311"/>
    <mergeCell ref="H311:I311"/>
    <mergeCell ref="A312:B312"/>
    <mergeCell ref="C312:D312"/>
    <mergeCell ref="E312:F312"/>
    <mergeCell ref="H312:I312"/>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1:I291"/>
    <mergeCell ref="A292:B292"/>
    <mergeCell ref="C292:D292"/>
    <mergeCell ref="E292:F292"/>
    <mergeCell ref="H292:I292"/>
    <mergeCell ref="A293:B293"/>
    <mergeCell ref="C293:D293"/>
    <mergeCell ref="E293:F293"/>
    <mergeCell ref="H293:I293"/>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84:I284"/>
    <mergeCell ref="A285:B285"/>
    <mergeCell ref="C285:D285"/>
    <mergeCell ref="E285:F285"/>
    <mergeCell ref="H285:I285"/>
    <mergeCell ref="A286:B286"/>
    <mergeCell ref="C286:D286"/>
    <mergeCell ref="E286:F286"/>
    <mergeCell ref="H286:I286"/>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3:B273"/>
    <mergeCell ref="C273:D273"/>
    <mergeCell ref="E273:F273"/>
    <mergeCell ref="H273:I273"/>
    <mergeCell ref="A274:I274"/>
    <mergeCell ref="A275:B275"/>
    <mergeCell ref="C275:D275"/>
    <mergeCell ref="E275:F275"/>
    <mergeCell ref="H275:I275"/>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6:B256"/>
    <mergeCell ref="C256:D256"/>
    <mergeCell ref="E256:F256"/>
    <mergeCell ref="H256:I256"/>
    <mergeCell ref="A257:I257"/>
    <mergeCell ref="A258:B258"/>
    <mergeCell ref="C258:D258"/>
    <mergeCell ref="E258:F258"/>
    <mergeCell ref="H258:I258"/>
    <mergeCell ref="A254:B254"/>
    <mergeCell ref="C254:D254"/>
    <mergeCell ref="E254:F254"/>
    <mergeCell ref="H254:I254"/>
    <mergeCell ref="A255:B255"/>
    <mergeCell ref="C255:D255"/>
    <mergeCell ref="E255:F255"/>
    <mergeCell ref="H255:I255"/>
    <mergeCell ref="A251:B251"/>
    <mergeCell ref="C251:D251"/>
    <mergeCell ref="E251:F251"/>
    <mergeCell ref="H251:I251"/>
    <mergeCell ref="A252:I252"/>
    <mergeCell ref="A253:B253"/>
    <mergeCell ref="C253:D253"/>
    <mergeCell ref="E253:F253"/>
    <mergeCell ref="H253:I253"/>
    <mergeCell ref="A249:B249"/>
    <mergeCell ref="C249:D249"/>
    <mergeCell ref="E249:F249"/>
    <mergeCell ref="H249:I249"/>
    <mergeCell ref="A250:B250"/>
    <mergeCell ref="C250:D250"/>
    <mergeCell ref="E250:F250"/>
    <mergeCell ref="H250:I250"/>
    <mergeCell ref="A246:I246"/>
    <mergeCell ref="A247:B247"/>
    <mergeCell ref="C247:D247"/>
    <mergeCell ref="E247:F247"/>
    <mergeCell ref="H247:I247"/>
    <mergeCell ref="A248:B248"/>
    <mergeCell ref="C248:D248"/>
    <mergeCell ref="E248:F248"/>
    <mergeCell ref="H248:I248"/>
    <mergeCell ref="A244:B244"/>
    <mergeCell ref="C244:D244"/>
    <mergeCell ref="E244:F244"/>
    <mergeCell ref="H244:I244"/>
    <mergeCell ref="A245:B245"/>
    <mergeCell ref="C245:D245"/>
    <mergeCell ref="E245:F245"/>
    <mergeCell ref="H245:I245"/>
    <mergeCell ref="A241:B241"/>
    <mergeCell ref="C241:D241"/>
    <mergeCell ref="E241:F241"/>
    <mergeCell ref="H241:I241"/>
    <mergeCell ref="A242:I242"/>
    <mergeCell ref="A243:B243"/>
    <mergeCell ref="C243:D243"/>
    <mergeCell ref="E243:F243"/>
    <mergeCell ref="H243:I243"/>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0:I230"/>
    <mergeCell ref="A231:B231"/>
    <mergeCell ref="C231:D231"/>
    <mergeCell ref="E231:F231"/>
    <mergeCell ref="H231:I231"/>
    <mergeCell ref="A232:B232"/>
    <mergeCell ref="C232:D232"/>
    <mergeCell ref="E232:F232"/>
    <mergeCell ref="H232:I232"/>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3:I223"/>
    <mergeCell ref="A224:B224"/>
    <mergeCell ref="C224:D224"/>
    <mergeCell ref="E224:F224"/>
    <mergeCell ref="H224:I224"/>
    <mergeCell ref="A225:B225"/>
    <mergeCell ref="C225:D225"/>
    <mergeCell ref="E225:F225"/>
    <mergeCell ref="H225:I225"/>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10:I210"/>
    <mergeCell ref="A211:B211"/>
    <mergeCell ref="C211:D211"/>
    <mergeCell ref="E211:F211"/>
    <mergeCell ref="H211:I211"/>
    <mergeCell ref="A212:B212"/>
    <mergeCell ref="C212:D212"/>
    <mergeCell ref="E212:F212"/>
    <mergeCell ref="H212:I212"/>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7:B187"/>
    <mergeCell ref="C187:D187"/>
    <mergeCell ref="E187:F187"/>
    <mergeCell ref="H187:I187"/>
    <mergeCell ref="A188:I188"/>
    <mergeCell ref="A189:B189"/>
    <mergeCell ref="C189:D189"/>
    <mergeCell ref="E189:F189"/>
    <mergeCell ref="H189:I189"/>
    <mergeCell ref="A185:B185"/>
    <mergeCell ref="C185:D185"/>
    <mergeCell ref="E185:F185"/>
    <mergeCell ref="H185:I185"/>
    <mergeCell ref="A186:B186"/>
    <mergeCell ref="C186:D186"/>
    <mergeCell ref="E186:F186"/>
    <mergeCell ref="H186:I186"/>
    <mergeCell ref="A182:B182"/>
    <mergeCell ref="C182:D182"/>
    <mergeCell ref="E182:F182"/>
    <mergeCell ref="H182:I182"/>
    <mergeCell ref="A183:I183"/>
    <mergeCell ref="A184:B184"/>
    <mergeCell ref="C184:D184"/>
    <mergeCell ref="E184:F184"/>
    <mergeCell ref="H184:I184"/>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5:B175"/>
    <mergeCell ref="C175:D175"/>
    <mergeCell ref="E175:F175"/>
    <mergeCell ref="H175:I175"/>
    <mergeCell ref="A176:I176"/>
    <mergeCell ref="A177:B177"/>
    <mergeCell ref="C177:D177"/>
    <mergeCell ref="E177:F177"/>
    <mergeCell ref="H177:I177"/>
    <mergeCell ref="A172:I172"/>
    <mergeCell ref="A173:B173"/>
    <mergeCell ref="C173:D173"/>
    <mergeCell ref="E173:F173"/>
    <mergeCell ref="H173:I173"/>
    <mergeCell ref="A174:B174"/>
    <mergeCell ref="C174:D174"/>
    <mergeCell ref="E174:F174"/>
    <mergeCell ref="H174:I174"/>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5:B165"/>
    <mergeCell ref="C165:D165"/>
    <mergeCell ref="E165:F165"/>
    <mergeCell ref="H165:I165"/>
    <mergeCell ref="A166:I166"/>
    <mergeCell ref="A167:B167"/>
    <mergeCell ref="C167:D167"/>
    <mergeCell ref="E167:F167"/>
    <mergeCell ref="H167:I167"/>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4:I154"/>
    <mergeCell ref="A155:B155"/>
    <mergeCell ref="C155:D155"/>
    <mergeCell ref="E155:F155"/>
    <mergeCell ref="H155:I155"/>
    <mergeCell ref="A156:B156"/>
    <mergeCell ref="C156:D156"/>
    <mergeCell ref="E156:F156"/>
    <mergeCell ref="H156:I156"/>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7:B147"/>
    <mergeCell ref="C147:D147"/>
    <mergeCell ref="E147:F147"/>
    <mergeCell ref="H147:I147"/>
    <mergeCell ref="A148:I148"/>
    <mergeCell ref="A149:B149"/>
    <mergeCell ref="C149:D149"/>
    <mergeCell ref="E149:F149"/>
    <mergeCell ref="H149:I149"/>
    <mergeCell ref="A145:B145"/>
    <mergeCell ref="C145:D145"/>
    <mergeCell ref="E145:F145"/>
    <mergeCell ref="H145:I145"/>
    <mergeCell ref="A146:B146"/>
    <mergeCell ref="C146:D146"/>
    <mergeCell ref="E146:F146"/>
    <mergeCell ref="H146:I146"/>
    <mergeCell ref="A142:I142"/>
    <mergeCell ref="A143:B143"/>
    <mergeCell ref="C143:D143"/>
    <mergeCell ref="E143:F143"/>
    <mergeCell ref="H143:I143"/>
    <mergeCell ref="A144:B144"/>
    <mergeCell ref="C144:D144"/>
    <mergeCell ref="E144:F144"/>
    <mergeCell ref="H144:I144"/>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5:B135"/>
    <mergeCell ref="C135:D135"/>
    <mergeCell ref="E135:F135"/>
    <mergeCell ref="H135:I135"/>
    <mergeCell ref="A136:I136"/>
    <mergeCell ref="A137:B137"/>
    <mergeCell ref="C137:D137"/>
    <mergeCell ref="E137:F137"/>
    <mergeCell ref="H137:I137"/>
    <mergeCell ref="A133:B133"/>
    <mergeCell ref="C133:D133"/>
    <mergeCell ref="E133:F133"/>
    <mergeCell ref="H133:I133"/>
    <mergeCell ref="A134:B134"/>
    <mergeCell ref="C134:D134"/>
    <mergeCell ref="E134:F134"/>
    <mergeCell ref="H134:I134"/>
    <mergeCell ref="A130:I130"/>
    <mergeCell ref="A131:B131"/>
    <mergeCell ref="C131:D131"/>
    <mergeCell ref="E131:F131"/>
    <mergeCell ref="H131:I131"/>
    <mergeCell ref="A132:B132"/>
    <mergeCell ref="C132:D132"/>
    <mergeCell ref="E132:F132"/>
    <mergeCell ref="H132:I132"/>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19:B119"/>
    <mergeCell ref="C119:D119"/>
    <mergeCell ref="E119:F119"/>
    <mergeCell ref="H119:I119"/>
    <mergeCell ref="A120:I120"/>
    <mergeCell ref="A121:B121"/>
    <mergeCell ref="C121:D121"/>
    <mergeCell ref="E121:F121"/>
    <mergeCell ref="H121:I121"/>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4:B94"/>
    <mergeCell ref="C94:D94"/>
    <mergeCell ref="E94:F94"/>
    <mergeCell ref="H94:I94"/>
    <mergeCell ref="A95:I95"/>
    <mergeCell ref="A96:B96"/>
    <mergeCell ref="C96:D96"/>
    <mergeCell ref="E96:F96"/>
    <mergeCell ref="H96:I96"/>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29:I29"/>
    <mergeCell ref="A30:B30"/>
    <mergeCell ref="C30:D30"/>
    <mergeCell ref="E30:F30"/>
    <mergeCell ref="H30:I30"/>
    <mergeCell ref="A31:B31"/>
    <mergeCell ref="C31:D31"/>
    <mergeCell ref="E31:F31"/>
    <mergeCell ref="H31:I31"/>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0:B20"/>
    <mergeCell ref="C20:D20"/>
    <mergeCell ref="E20:F20"/>
    <mergeCell ref="H20:I20"/>
    <mergeCell ref="A21:I21"/>
    <mergeCell ref="A22:B22"/>
    <mergeCell ref="C22:D22"/>
    <mergeCell ref="E22:F22"/>
    <mergeCell ref="H22:I22"/>
    <mergeCell ref="A17:I17"/>
    <mergeCell ref="A18:B18"/>
    <mergeCell ref="C18:D18"/>
    <mergeCell ref="E18:F18"/>
    <mergeCell ref="H18:I18"/>
    <mergeCell ref="A19:B19"/>
    <mergeCell ref="C19:D19"/>
    <mergeCell ref="E19:F19"/>
    <mergeCell ref="H19:I19"/>
    <mergeCell ref="A15:B15"/>
    <mergeCell ref="C15:D15"/>
    <mergeCell ref="E15:F15"/>
    <mergeCell ref="H15:I15"/>
    <mergeCell ref="A16:B16"/>
    <mergeCell ref="C16:D16"/>
    <mergeCell ref="E16:F16"/>
    <mergeCell ref="H16:I16"/>
    <mergeCell ref="A13:B13"/>
    <mergeCell ref="C13:D13"/>
    <mergeCell ref="E13:F13"/>
    <mergeCell ref="H13:I13"/>
    <mergeCell ref="A14:B14"/>
    <mergeCell ref="C14:D14"/>
    <mergeCell ref="E14:F14"/>
    <mergeCell ref="H14:I14"/>
    <mergeCell ref="B6:D6"/>
    <mergeCell ref="A11:I11"/>
    <mergeCell ref="A12:B12"/>
    <mergeCell ref="C12:D12"/>
    <mergeCell ref="E12:F12"/>
    <mergeCell ref="H12:I12"/>
  </mergeCells>
  <pageMargins left="0.7" right="0.7"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dimension ref="A3:I64"/>
  <sheetViews>
    <sheetView tabSelected="1" topLeftCell="A31" workbookViewId="0">
      <selection activeCell="H241" sqref="H241"/>
    </sheetView>
  </sheetViews>
  <sheetFormatPr defaultRowHeight="12.75"/>
  <cols>
    <col min="1" max="1" width="8.28515625" style="218" customWidth="1"/>
    <col min="2" max="2" width="9.140625" style="218" hidden="1" customWidth="1"/>
    <col min="3" max="3" width="12.5703125" style="218" customWidth="1"/>
    <col min="4" max="4" width="28.140625" style="218" customWidth="1"/>
    <col min="5" max="5" width="11.28515625" style="218" bestFit="1" customWidth="1"/>
    <col min="6" max="6" width="9.140625" style="218"/>
    <col min="7" max="7" width="11.28515625" style="218" customWidth="1"/>
    <col min="8" max="256" width="9.140625" style="218"/>
    <col min="257" max="257" width="8.28515625" style="218" customWidth="1"/>
    <col min="258" max="258" width="0" style="218" hidden="1" customWidth="1"/>
    <col min="259" max="259" width="12.5703125" style="218" customWidth="1"/>
    <col min="260" max="260" width="28.140625" style="218" customWidth="1"/>
    <col min="261" max="261" width="11.28515625" style="218" bestFit="1" customWidth="1"/>
    <col min="262" max="262" width="9.140625" style="218"/>
    <col min="263" max="263" width="11.28515625" style="218" customWidth="1"/>
    <col min="264" max="512" width="9.140625" style="218"/>
    <col min="513" max="513" width="8.28515625" style="218" customWidth="1"/>
    <col min="514" max="514" width="0" style="218" hidden="1" customWidth="1"/>
    <col min="515" max="515" width="12.5703125" style="218" customWidth="1"/>
    <col min="516" max="516" width="28.140625" style="218" customWidth="1"/>
    <col min="517" max="517" width="11.28515625" style="218" bestFit="1" customWidth="1"/>
    <col min="518" max="518" width="9.140625" style="218"/>
    <col min="519" max="519" width="11.28515625" style="218" customWidth="1"/>
    <col min="520" max="768" width="9.140625" style="218"/>
    <col min="769" max="769" width="8.28515625" style="218" customWidth="1"/>
    <col min="770" max="770" width="0" style="218" hidden="1" customWidth="1"/>
    <col min="771" max="771" width="12.5703125" style="218" customWidth="1"/>
    <col min="772" max="772" width="28.140625" style="218" customWidth="1"/>
    <col min="773" max="773" width="11.28515625" style="218" bestFit="1" customWidth="1"/>
    <col min="774" max="774" width="9.140625" style="218"/>
    <col min="775" max="775" width="11.28515625" style="218" customWidth="1"/>
    <col min="776" max="1024" width="9.140625" style="218"/>
    <col min="1025" max="1025" width="8.28515625" style="218" customWidth="1"/>
    <col min="1026" max="1026" width="0" style="218" hidden="1" customWidth="1"/>
    <col min="1027" max="1027" width="12.5703125" style="218" customWidth="1"/>
    <col min="1028" max="1028" width="28.140625" style="218" customWidth="1"/>
    <col min="1029" max="1029" width="11.28515625" style="218" bestFit="1" customWidth="1"/>
    <col min="1030" max="1030" width="9.140625" style="218"/>
    <col min="1031" max="1031" width="11.28515625" style="218" customWidth="1"/>
    <col min="1032" max="1280" width="9.140625" style="218"/>
    <col min="1281" max="1281" width="8.28515625" style="218" customWidth="1"/>
    <col min="1282" max="1282" width="0" style="218" hidden="1" customWidth="1"/>
    <col min="1283" max="1283" width="12.5703125" style="218" customWidth="1"/>
    <col min="1284" max="1284" width="28.140625" style="218" customWidth="1"/>
    <col min="1285" max="1285" width="11.28515625" style="218" bestFit="1" customWidth="1"/>
    <col min="1286" max="1286" width="9.140625" style="218"/>
    <col min="1287" max="1287" width="11.28515625" style="218" customWidth="1"/>
    <col min="1288" max="1536" width="9.140625" style="218"/>
    <col min="1537" max="1537" width="8.28515625" style="218" customWidth="1"/>
    <col min="1538" max="1538" width="0" style="218" hidden="1" customWidth="1"/>
    <col min="1539" max="1539" width="12.5703125" style="218" customWidth="1"/>
    <col min="1540" max="1540" width="28.140625" style="218" customWidth="1"/>
    <col min="1541" max="1541" width="11.28515625" style="218" bestFit="1" customWidth="1"/>
    <col min="1542" max="1542" width="9.140625" style="218"/>
    <col min="1543" max="1543" width="11.28515625" style="218" customWidth="1"/>
    <col min="1544" max="1792" width="9.140625" style="218"/>
    <col min="1793" max="1793" width="8.28515625" style="218" customWidth="1"/>
    <col min="1794" max="1794" width="0" style="218" hidden="1" customWidth="1"/>
    <col min="1795" max="1795" width="12.5703125" style="218" customWidth="1"/>
    <col min="1796" max="1796" width="28.140625" style="218" customWidth="1"/>
    <col min="1797" max="1797" width="11.28515625" style="218" bestFit="1" customWidth="1"/>
    <col min="1798" max="1798" width="9.140625" style="218"/>
    <col min="1799" max="1799" width="11.28515625" style="218" customWidth="1"/>
    <col min="1800" max="2048" width="9.140625" style="218"/>
    <col min="2049" max="2049" width="8.28515625" style="218" customWidth="1"/>
    <col min="2050" max="2050" width="0" style="218" hidden="1" customWidth="1"/>
    <col min="2051" max="2051" width="12.5703125" style="218" customWidth="1"/>
    <col min="2052" max="2052" width="28.140625" style="218" customWidth="1"/>
    <col min="2053" max="2053" width="11.28515625" style="218" bestFit="1" customWidth="1"/>
    <col min="2054" max="2054" width="9.140625" style="218"/>
    <col min="2055" max="2055" width="11.28515625" style="218" customWidth="1"/>
    <col min="2056" max="2304" width="9.140625" style="218"/>
    <col min="2305" max="2305" width="8.28515625" style="218" customWidth="1"/>
    <col min="2306" max="2306" width="0" style="218" hidden="1" customWidth="1"/>
    <col min="2307" max="2307" width="12.5703125" style="218" customWidth="1"/>
    <col min="2308" max="2308" width="28.140625" style="218" customWidth="1"/>
    <col min="2309" max="2309" width="11.28515625" style="218" bestFit="1" customWidth="1"/>
    <col min="2310" max="2310" width="9.140625" style="218"/>
    <col min="2311" max="2311" width="11.28515625" style="218" customWidth="1"/>
    <col min="2312" max="2560" width="9.140625" style="218"/>
    <col min="2561" max="2561" width="8.28515625" style="218" customWidth="1"/>
    <col min="2562" max="2562" width="0" style="218" hidden="1" customWidth="1"/>
    <col min="2563" max="2563" width="12.5703125" style="218" customWidth="1"/>
    <col min="2564" max="2564" width="28.140625" style="218" customWidth="1"/>
    <col min="2565" max="2565" width="11.28515625" style="218" bestFit="1" customWidth="1"/>
    <col min="2566" max="2566" width="9.140625" style="218"/>
    <col min="2567" max="2567" width="11.28515625" style="218" customWidth="1"/>
    <col min="2568" max="2816" width="9.140625" style="218"/>
    <col min="2817" max="2817" width="8.28515625" style="218" customWidth="1"/>
    <col min="2818" max="2818" width="0" style="218" hidden="1" customWidth="1"/>
    <col min="2819" max="2819" width="12.5703125" style="218" customWidth="1"/>
    <col min="2820" max="2820" width="28.140625" style="218" customWidth="1"/>
    <col min="2821" max="2821" width="11.28515625" style="218" bestFit="1" customWidth="1"/>
    <col min="2822" max="2822" width="9.140625" style="218"/>
    <col min="2823" max="2823" width="11.28515625" style="218" customWidth="1"/>
    <col min="2824" max="3072" width="9.140625" style="218"/>
    <col min="3073" max="3073" width="8.28515625" style="218" customWidth="1"/>
    <col min="3074" max="3074" width="0" style="218" hidden="1" customWidth="1"/>
    <col min="3075" max="3075" width="12.5703125" style="218" customWidth="1"/>
    <col min="3076" max="3076" width="28.140625" style="218" customWidth="1"/>
    <col min="3077" max="3077" width="11.28515625" style="218" bestFit="1" customWidth="1"/>
    <col min="3078" max="3078" width="9.140625" style="218"/>
    <col min="3079" max="3079" width="11.28515625" style="218" customWidth="1"/>
    <col min="3080" max="3328" width="9.140625" style="218"/>
    <col min="3329" max="3329" width="8.28515625" style="218" customWidth="1"/>
    <col min="3330" max="3330" width="0" style="218" hidden="1" customWidth="1"/>
    <col min="3331" max="3331" width="12.5703125" style="218" customWidth="1"/>
    <col min="3332" max="3332" width="28.140625" style="218" customWidth="1"/>
    <col min="3333" max="3333" width="11.28515625" style="218" bestFit="1" customWidth="1"/>
    <col min="3334" max="3334" width="9.140625" style="218"/>
    <col min="3335" max="3335" width="11.28515625" style="218" customWidth="1"/>
    <col min="3336" max="3584" width="9.140625" style="218"/>
    <col min="3585" max="3585" width="8.28515625" style="218" customWidth="1"/>
    <col min="3586" max="3586" width="0" style="218" hidden="1" customWidth="1"/>
    <col min="3587" max="3587" width="12.5703125" style="218" customWidth="1"/>
    <col min="3588" max="3588" width="28.140625" style="218" customWidth="1"/>
    <col min="3589" max="3589" width="11.28515625" style="218" bestFit="1" customWidth="1"/>
    <col min="3590" max="3590" width="9.140625" style="218"/>
    <col min="3591" max="3591" width="11.28515625" style="218" customWidth="1"/>
    <col min="3592" max="3840" width="9.140625" style="218"/>
    <col min="3841" max="3841" width="8.28515625" style="218" customWidth="1"/>
    <col min="3842" max="3842" width="0" style="218" hidden="1" customWidth="1"/>
    <col min="3843" max="3843" width="12.5703125" style="218" customWidth="1"/>
    <col min="3844" max="3844" width="28.140625" style="218" customWidth="1"/>
    <col min="3845" max="3845" width="11.28515625" style="218" bestFit="1" customWidth="1"/>
    <col min="3846" max="3846" width="9.140625" style="218"/>
    <col min="3847" max="3847" width="11.28515625" style="218" customWidth="1"/>
    <col min="3848" max="4096" width="9.140625" style="218"/>
    <col min="4097" max="4097" width="8.28515625" style="218" customWidth="1"/>
    <col min="4098" max="4098" width="0" style="218" hidden="1" customWidth="1"/>
    <col min="4099" max="4099" width="12.5703125" style="218" customWidth="1"/>
    <col min="4100" max="4100" width="28.140625" style="218" customWidth="1"/>
    <col min="4101" max="4101" width="11.28515625" style="218" bestFit="1" customWidth="1"/>
    <col min="4102" max="4102" width="9.140625" style="218"/>
    <col min="4103" max="4103" width="11.28515625" style="218" customWidth="1"/>
    <col min="4104" max="4352" width="9.140625" style="218"/>
    <col min="4353" max="4353" width="8.28515625" style="218" customWidth="1"/>
    <col min="4354" max="4354" width="0" style="218" hidden="1" customWidth="1"/>
    <col min="4355" max="4355" width="12.5703125" style="218" customWidth="1"/>
    <col min="4356" max="4356" width="28.140625" style="218" customWidth="1"/>
    <col min="4357" max="4357" width="11.28515625" style="218" bestFit="1" customWidth="1"/>
    <col min="4358" max="4358" width="9.140625" style="218"/>
    <col min="4359" max="4359" width="11.28515625" style="218" customWidth="1"/>
    <col min="4360" max="4608" width="9.140625" style="218"/>
    <col min="4609" max="4609" width="8.28515625" style="218" customWidth="1"/>
    <col min="4610" max="4610" width="0" style="218" hidden="1" customWidth="1"/>
    <col min="4611" max="4611" width="12.5703125" style="218" customWidth="1"/>
    <col min="4612" max="4612" width="28.140625" style="218" customWidth="1"/>
    <col min="4613" max="4613" width="11.28515625" style="218" bestFit="1" customWidth="1"/>
    <col min="4614" max="4614" width="9.140625" style="218"/>
    <col min="4615" max="4615" width="11.28515625" style="218" customWidth="1"/>
    <col min="4616" max="4864" width="9.140625" style="218"/>
    <col min="4865" max="4865" width="8.28515625" style="218" customWidth="1"/>
    <col min="4866" max="4866" width="0" style="218" hidden="1" customWidth="1"/>
    <col min="4867" max="4867" width="12.5703125" style="218" customWidth="1"/>
    <col min="4868" max="4868" width="28.140625" style="218" customWidth="1"/>
    <col min="4869" max="4869" width="11.28515625" style="218" bestFit="1" customWidth="1"/>
    <col min="4870" max="4870" width="9.140625" style="218"/>
    <col min="4871" max="4871" width="11.28515625" style="218" customWidth="1"/>
    <col min="4872" max="5120" width="9.140625" style="218"/>
    <col min="5121" max="5121" width="8.28515625" style="218" customWidth="1"/>
    <col min="5122" max="5122" width="0" style="218" hidden="1" customWidth="1"/>
    <col min="5123" max="5123" width="12.5703125" style="218" customWidth="1"/>
    <col min="5124" max="5124" width="28.140625" style="218" customWidth="1"/>
    <col min="5125" max="5125" width="11.28515625" style="218" bestFit="1" customWidth="1"/>
    <col min="5126" max="5126" width="9.140625" style="218"/>
    <col min="5127" max="5127" width="11.28515625" style="218" customWidth="1"/>
    <col min="5128" max="5376" width="9.140625" style="218"/>
    <col min="5377" max="5377" width="8.28515625" style="218" customWidth="1"/>
    <col min="5378" max="5378" width="0" style="218" hidden="1" customWidth="1"/>
    <col min="5379" max="5379" width="12.5703125" style="218" customWidth="1"/>
    <col min="5380" max="5380" width="28.140625" style="218" customWidth="1"/>
    <col min="5381" max="5381" width="11.28515625" style="218" bestFit="1" customWidth="1"/>
    <col min="5382" max="5382" width="9.140625" style="218"/>
    <col min="5383" max="5383" width="11.28515625" style="218" customWidth="1"/>
    <col min="5384" max="5632" width="9.140625" style="218"/>
    <col min="5633" max="5633" width="8.28515625" style="218" customWidth="1"/>
    <col min="5634" max="5634" width="0" style="218" hidden="1" customWidth="1"/>
    <col min="5635" max="5635" width="12.5703125" style="218" customWidth="1"/>
    <col min="5636" max="5636" width="28.140625" style="218" customWidth="1"/>
    <col min="5637" max="5637" width="11.28515625" style="218" bestFit="1" customWidth="1"/>
    <col min="5638" max="5638" width="9.140625" style="218"/>
    <col min="5639" max="5639" width="11.28515625" style="218" customWidth="1"/>
    <col min="5640" max="5888" width="9.140625" style="218"/>
    <col min="5889" max="5889" width="8.28515625" style="218" customWidth="1"/>
    <col min="5890" max="5890" width="0" style="218" hidden="1" customWidth="1"/>
    <col min="5891" max="5891" width="12.5703125" style="218" customWidth="1"/>
    <col min="5892" max="5892" width="28.140625" style="218" customWidth="1"/>
    <col min="5893" max="5893" width="11.28515625" style="218" bestFit="1" customWidth="1"/>
    <col min="5894" max="5894" width="9.140625" style="218"/>
    <col min="5895" max="5895" width="11.28515625" style="218" customWidth="1"/>
    <col min="5896" max="6144" width="9.140625" style="218"/>
    <col min="6145" max="6145" width="8.28515625" style="218" customWidth="1"/>
    <col min="6146" max="6146" width="0" style="218" hidden="1" customWidth="1"/>
    <col min="6147" max="6147" width="12.5703125" style="218" customWidth="1"/>
    <col min="6148" max="6148" width="28.140625" style="218" customWidth="1"/>
    <col min="6149" max="6149" width="11.28515625" style="218" bestFit="1" customWidth="1"/>
    <col min="6150" max="6150" width="9.140625" style="218"/>
    <col min="6151" max="6151" width="11.28515625" style="218" customWidth="1"/>
    <col min="6152" max="6400" width="9.140625" style="218"/>
    <col min="6401" max="6401" width="8.28515625" style="218" customWidth="1"/>
    <col min="6402" max="6402" width="0" style="218" hidden="1" customWidth="1"/>
    <col min="6403" max="6403" width="12.5703125" style="218" customWidth="1"/>
    <col min="6404" max="6404" width="28.140625" style="218" customWidth="1"/>
    <col min="6405" max="6405" width="11.28515625" style="218" bestFit="1" customWidth="1"/>
    <col min="6406" max="6406" width="9.140625" style="218"/>
    <col min="6407" max="6407" width="11.28515625" style="218" customWidth="1"/>
    <col min="6408" max="6656" width="9.140625" style="218"/>
    <col min="6657" max="6657" width="8.28515625" style="218" customWidth="1"/>
    <col min="6658" max="6658" width="0" style="218" hidden="1" customWidth="1"/>
    <col min="6659" max="6659" width="12.5703125" style="218" customWidth="1"/>
    <col min="6660" max="6660" width="28.140625" style="218" customWidth="1"/>
    <col min="6661" max="6661" width="11.28515625" style="218" bestFit="1" customWidth="1"/>
    <col min="6662" max="6662" width="9.140625" style="218"/>
    <col min="6663" max="6663" width="11.28515625" style="218" customWidth="1"/>
    <col min="6664" max="6912" width="9.140625" style="218"/>
    <col min="6913" max="6913" width="8.28515625" style="218" customWidth="1"/>
    <col min="6914" max="6914" width="0" style="218" hidden="1" customWidth="1"/>
    <col min="6915" max="6915" width="12.5703125" style="218" customWidth="1"/>
    <col min="6916" max="6916" width="28.140625" style="218" customWidth="1"/>
    <col min="6917" max="6917" width="11.28515625" style="218" bestFit="1" customWidth="1"/>
    <col min="6918" max="6918" width="9.140625" style="218"/>
    <col min="6919" max="6919" width="11.28515625" style="218" customWidth="1"/>
    <col min="6920" max="7168" width="9.140625" style="218"/>
    <col min="7169" max="7169" width="8.28515625" style="218" customWidth="1"/>
    <col min="7170" max="7170" width="0" style="218" hidden="1" customWidth="1"/>
    <col min="7171" max="7171" width="12.5703125" style="218" customWidth="1"/>
    <col min="7172" max="7172" width="28.140625" style="218" customWidth="1"/>
    <col min="7173" max="7173" width="11.28515625" style="218" bestFit="1" customWidth="1"/>
    <col min="7174" max="7174" width="9.140625" style="218"/>
    <col min="7175" max="7175" width="11.28515625" style="218" customWidth="1"/>
    <col min="7176" max="7424" width="9.140625" style="218"/>
    <col min="7425" max="7425" width="8.28515625" style="218" customWidth="1"/>
    <col min="7426" max="7426" width="0" style="218" hidden="1" customWidth="1"/>
    <col min="7427" max="7427" width="12.5703125" style="218" customWidth="1"/>
    <col min="7428" max="7428" width="28.140625" style="218" customWidth="1"/>
    <col min="7429" max="7429" width="11.28515625" style="218" bestFit="1" customWidth="1"/>
    <col min="7430" max="7430" width="9.140625" style="218"/>
    <col min="7431" max="7431" width="11.28515625" style="218" customWidth="1"/>
    <col min="7432" max="7680" width="9.140625" style="218"/>
    <col min="7681" max="7681" width="8.28515625" style="218" customWidth="1"/>
    <col min="7682" max="7682" width="0" style="218" hidden="1" customWidth="1"/>
    <col min="7683" max="7683" width="12.5703125" style="218" customWidth="1"/>
    <col min="7684" max="7684" width="28.140625" style="218" customWidth="1"/>
    <col min="7685" max="7685" width="11.28515625" style="218" bestFit="1" customWidth="1"/>
    <col min="7686" max="7686" width="9.140625" style="218"/>
    <col min="7687" max="7687" width="11.28515625" style="218" customWidth="1"/>
    <col min="7688" max="7936" width="9.140625" style="218"/>
    <col min="7937" max="7937" width="8.28515625" style="218" customWidth="1"/>
    <col min="7938" max="7938" width="0" style="218" hidden="1" customWidth="1"/>
    <col min="7939" max="7939" width="12.5703125" style="218" customWidth="1"/>
    <col min="7940" max="7940" width="28.140625" style="218" customWidth="1"/>
    <col min="7941" max="7941" width="11.28515625" style="218" bestFit="1" customWidth="1"/>
    <col min="7942" max="7942" width="9.140625" style="218"/>
    <col min="7943" max="7943" width="11.28515625" style="218" customWidth="1"/>
    <col min="7944" max="8192" width="9.140625" style="218"/>
    <col min="8193" max="8193" width="8.28515625" style="218" customWidth="1"/>
    <col min="8194" max="8194" width="0" style="218" hidden="1" customWidth="1"/>
    <col min="8195" max="8195" width="12.5703125" style="218" customWidth="1"/>
    <col min="8196" max="8196" width="28.140625" style="218" customWidth="1"/>
    <col min="8197" max="8197" width="11.28515625" style="218" bestFit="1" customWidth="1"/>
    <col min="8198" max="8198" width="9.140625" style="218"/>
    <col min="8199" max="8199" width="11.28515625" style="218" customWidth="1"/>
    <col min="8200" max="8448" width="9.140625" style="218"/>
    <col min="8449" max="8449" width="8.28515625" style="218" customWidth="1"/>
    <col min="8450" max="8450" width="0" style="218" hidden="1" customWidth="1"/>
    <col min="8451" max="8451" width="12.5703125" style="218" customWidth="1"/>
    <col min="8452" max="8452" width="28.140625" style="218" customWidth="1"/>
    <col min="8453" max="8453" width="11.28515625" style="218" bestFit="1" customWidth="1"/>
    <col min="8454" max="8454" width="9.140625" style="218"/>
    <col min="8455" max="8455" width="11.28515625" style="218" customWidth="1"/>
    <col min="8456" max="8704" width="9.140625" style="218"/>
    <col min="8705" max="8705" width="8.28515625" style="218" customWidth="1"/>
    <col min="8706" max="8706" width="0" style="218" hidden="1" customWidth="1"/>
    <col min="8707" max="8707" width="12.5703125" style="218" customWidth="1"/>
    <col min="8708" max="8708" width="28.140625" style="218" customWidth="1"/>
    <col min="8709" max="8709" width="11.28515625" style="218" bestFit="1" customWidth="1"/>
    <col min="8710" max="8710" width="9.140625" style="218"/>
    <col min="8711" max="8711" width="11.28515625" style="218" customWidth="1"/>
    <col min="8712" max="8960" width="9.140625" style="218"/>
    <col min="8961" max="8961" width="8.28515625" style="218" customWidth="1"/>
    <col min="8962" max="8962" width="0" style="218" hidden="1" customWidth="1"/>
    <col min="8963" max="8963" width="12.5703125" style="218" customWidth="1"/>
    <col min="8964" max="8964" width="28.140625" style="218" customWidth="1"/>
    <col min="8965" max="8965" width="11.28515625" style="218" bestFit="1" customWidth="1"/>
    <col min="8966" max="8966" width="9.140625" style="218"/>
    <col min="8967" max="8967" width="11.28515625" style="218" customWidth="1"/>
    <col min="8968" max="9216" width="9.140625" style="218"/>
    <col min="9217" max="9217" width="8.28515625" style="218" customWidth="1"/>
    <col min="9218" max="9218" width="0" style="218" hidden="1" customWidth="1"/>
    <col min="9219" max="9219" width="12.5703125" style="218" customWidth="1"/>
    <col min="9220" max="9220" width="28.140625" style="218" customWidth="1"/>
    <col min="9221" max="9221" width="11.28515625" style="218" bestFit="1" customWidth="1"/>
    <col min="9222" max="9222" width="9.140625" style="218"/>
    <col min="9223" max="9223" width="11.28515625" style="218" customWidth="1"/>
    <col min="9224" max="9472" width="9.140625" style="218"/>
    <col min="9473" max="9473" width="8.28515625" style="218" customWidth="1"/>
    <col min="9474" max="9474" width="0" style="218" hidden="1" customWidth="1"/>
    <col min="9475" max="9475" width="12.5703125" style="218" customWidth="1"/>
    <col min="9476" max="9476" width="28.140625" style="218" customWidth="1"/>
    <col min="9477" max="9477" width="11.28515625" style="218" bestFit="1" customWidth="1"/>
    <col min="9478" max="9478" width="9.140625" style="218"/>
    <col min="9479" max="9479" width="11.28515625" style="218" customWidth="1"/>
    <col min="9480" max="9728" width="9.140625" style="218"/>
    <col min="9729" max="9729" width="8.28515625" style="218" customWidth="1"/>
    <col min="9730" max="9730" width="0" style="218" hidden="1" customWidth="1"/>
    <col min="9731" max="9731" width="12.5703125" style="218" customWidth="1"/>
    <col min="9732" max="9732" width="28.140625" style="218" customWidth="1"/>
    <col min="9733" max="9733" width="11.28515625" style="218" bestFit="1" customWidth="1"/>
    <col min="9734" max="9734" width="9.140625" style="218"/>
    <col min="9735" max="9735" width="11.28515625" style="218" customWidth="1"/>
    <col min="9736" max="9984" width="9.140625" style="218"/>
    <col min="9985" max="9985" width="8.28515625" style="218" customWidth="1"/>
    <col min="9986" max="9986" width="0" style="218" hidden="1" customWidth="1"/>
    <col min="9987" max="9987" width="12.5703125" style="218" customWidth="1"/>
    <col min="9988" max="9988" width="28.140625" style="218" customWidth="1"/>
    <col min="9989" max="9989" width="11.28515625" style="218" bestFit="1" customWidth="1"/>
    <col min="9990" max="9990" width="9.140625" style="218"/>
    <col min="9991" max="9991" width="11.28515625" style="218" customWidth="1"/>
    <col min="9992" max="10240" width="9.140625" style="218"/>
    <col min="10241" max="10241" width="8.28515625" style="218" customWidth="1"/>
    <col min="10242" max="10242" width="0" style="218" hidden="1" customWidth="1"/>
    <col min="10243" max="10243" width="12.5703125" style="218" customWidth="1"/>
    <col min="10244" max="10244" width="28.140625" style="218" customWidth="1"/>
    <col min="10245" max="10245" width="11.28515625" style="218" bestFit="1" customWidth="1"/>
    <col min="10246" max="10246" width="9.140625" style="218"/>
    <col min="10247" max="10247" width="11.28515625" style="218" customWidth="1"/>
    <col min="10248" max="10496" width="9.140625" style="218"/>
    <col min="10497" max="10497" width="8.28515625" style="218" customWidth="1"/>
    <col min="10498" max="10498" width="0" style="218" hidden="1" customWidth="1"/>
    <col min="10499" max="10499" width="12.5703125" style="218" customWidth="1"/>
    <col min="10500" max="10500" width="28.140625" style="218" customWidth="1"/>
    <col min="10501" max="10501" width="11.28515625" style="218" bestFit="1" customWidth="1"/>
    <col min="10502" max="10502" width="9.140625" style="218"/>
    <col min="10503" max="10503" width="11.28515625" style="218" customWidth="1"/>
    <col min="10504" max="10752" width="9.140625" style="218"/>
    <col min="10753" max="10753" width="8.28515625" style="218" customWidth="1"/>
    <col min="10754" max="10754" width="0" style="218" hidden="1" customWidth="1"/>
    <col min="10755" max="10755" width="12.5703125" style="218" customWidth="1"/>
    <col min="10756" max="10756" width="28.140625" style="218" customWidth="1"/>
    <col min="10757" max="10757" width="11.28515625" style="218" bestFit="1" customWidth="1"/>
    <col min="10758" max="10758" width="9.140625" style="218"/>
    <col min="10759" max="10759" width="11.28515625" style="218" customWidth="1"/>
    <col min="10760" max="11008" width="9.140625" style="218"/>
    <col min="11009" max="11009" width="8.28515625" style="218" customWidth="1"/>
    <col min="11010" max="11010" width="0" style="218" hidden="1" customWidth="1"/>
    <col min="11011" max="11011" width="12.5703125" style="218" customWidth="1"/>
    <col min="11012" max="11012" width="28.140625" style="218" customWidth="1"/>
    <col min="11013" max="11013" width="11.28515625" style="218" bestFit="1" customWidth="1"/>
    <col min="11014" max="11014" width="9.140625" style="218"/>
    <col min="11015" max="11015" width="11.28515625" style="218" customWidth="1"/>
    <col min="11016" max="11264" width="9.140625" style="218"/>
    <col min="11265" max="11265" width="8.28515625" style="218" customWidth="1"/>
    <col min="11266" max="11266" width="0" style="218" hidden="1" customWidth="1"/>
    <col min="11267" max="11267" width="12.5703125" style="218" customWidth="1"/>
    <col min="11268" max="11268" width="28.140625" style="218" customWidth="1"/>
    <col min="11269" max="11269" width="11.28515625" style="218" bestFit="1" customWidth="1"/>
    <col min="11270" max="11270" width="9.140625" style="218"/>
    <col min="11271" max="11271" width="11.28515625" style="218" customWidth="1"/>
    <col min="11272" max="11520" width="9.140625" style="218"/>
    <col min="11521" max="11521" width="8.28515625" style="218" customWidth="1"/>
    <col min="11522" max="11522" width="0" style="218" hidden="1" customWidth="1"/>
    <col min="11523" max="11523" width="12.5703125" style="218" customWidth="1"/>
    <col min="11524" max="11524" width="28.140625" style="218" customWidth="1"/>
    <col min="11525" max="11525" width="11.28515625" style="218" bestFit="1" customWidth="1"/>
    <col min="11526" max="11526" width="9.140625" style="218"/>
    <col min="11527" max="11527" width="11.28515625" style="218" customWidth="1"/>
    <col min="11528" max="11776" width="9.140625" style="218"/>
    <col min="11777" max="11777" width="8.28515625" style="218" customWidth="1"/>
    <col min="11778" max="11778" width="0" style="218" hidden="1" customWidth="1"/>
    <col min="11779" max="11779" width="12.5703125" style="218" customWidth="1"/>
    <col min="11780" max="11780" width="28.140625" style="218" customWidth="1"/>
    <col min="11781" max="11781" width="11.28515625" style="218" bestFit="1" customWidth="1"/>
    <col min="11782" max="11782" width="9.140625" style="218"/>
    <col min="11783" max="11783" width="11.28515625" style="218" customWidth="1"/>
    <col min="11784" max="12032" width="9.140625" style="218"/>
    <col min="12033" max="12033" width="8.28515625" style="218" customWidth="1"/>
    <col min="12034" max="12034" width="0" style="218" hidden="1" customWidth="1"/>
    <col min="12035" max="12035" width="12.5703125" style="218" customWidth="1"/>
    <col min="12036" max="12036" width="28.140625" style="218" customWidth="1"/>
    <col min="12037" max="12037" width="11.28515625" style="218" bestFit="1" customWidth="1"/>
    <col min="12038" max="12038" width="9.140625" style="218"/>
    <col min="12039" max="12039" width="11.28515625" style="218" customWidth="1"/>
    <col min="12040" max="12288" width="9.140625" style="218"/>
    <col min="12289" max="12289" width="8.28515625" style="218" customWidth="1"/>
    <col min="12290" max="12290" width="0" style="218" hidden="1" customWidth="1"/>
    <col min="12291" max="12291" width="12.5703125" style="218" customWidth="1"/>
    <col min="12292" max="12292" width="28.140625" style="218" customWidth="1"/>
    <col min="12293" max="12293" width="11.28515625" style="218" bestFit="1" customWidth="1"/>
    <col min="12294" max="12294" width="9.140625" style="218"/>
    <col min="12295" max="12295" width="11.28515625" style="218" customWidth="1"/>
    <col min="12296" max="12544" width="9.140625" style="218"/>
    <col min="12545" max="12545" width="8.28515625" style="218" customWidth="1"/>
    <col min="12546" max="12546" width="0" style="218" hidden="1" customWidth="1"/>
    <col min="12547" max="12547" width="12.5703125" style="218" customWidth="1"/>
    <col min="12548" max="12548" width="28.140625" style="218" customWidth="1"/>
    <col min="12549" max="12549" width="11.28515625" style="218" bestFit="1" customWidth="1"/>
    <col min="12550" max="12550" width="9.140625" style="218"/>
    <col min="12551" max="12551" width="11.28515625" style="218" customWidth="1"/>
    <col min="12552" max="12800" width="9.140625" style="218"/>
    <col min="12801" max="12801" width="8.28515625" style="218" customWidth="1"/>
    <col min="12802" max="12802" width="0" style="218" hidden="1" customWidth="1"/>
    <col min="12803" max="12803" width="12.5703125" style="218" customWidth="1"/>
    <col min="12804" max="12804" width="28.140625" style="218" customWidth="1"/>
    <col min="12805" max="12805" width="11.28515625" style="218" bestFit="1" customWidth="1"/>
    <col min="12806" max="12806" width="9.140625" style="218"/>
    <col min="12807" max="12807" width="11.28515625" style="218" customWidth="1"/>
    <col min="12808" max="13056" width="9.140625" style="218"/>
    <col min="13057" max="13057" width="8.28515625" style="218" customWidth="1"/>
    <col min="13058" max="13058" width="0" style="218" hidden="1" customWidth="1"/>
    <col min="13059" max="13059" width="12.5703125" style="218" customWidth="1"/>
    <col min="13060" max="13060" width="28.140625" style="218" customWidth="1"/>
    <col min="13061" max="13061" width="11.28515625" style="218" bestFit="1" customWidth="1"/>
    <col min="13062" max="13062" width="9.140625" style="218"/>
    <col min="13063" max="13063" width="11.28515625" style="218" customWidth="1"/>
    <col min="13064" max="13312" width="9.140625" style="218"/>
    <col min="13313" max="13313" width="8.28515625" style="218" customWidth="1"/>
    <col min="13314" max="13314" width="0" style="218" hidden="1" customWidth="1"/>
    <col min="13315" max="13315" width="12.5703125" style="218" customWidth="1"/>
    <col min="13316" max="13316" width="28.140625" style="218" customWidth="1"/>
    <col min="13317" max="13317" width="11.28515625" style="218" bestFit="1" customWidth="1"/>
    <col min="13318" max="13318" width="9.140625" style="218"/>
    <col min="13319" max="13319" width="11.28515625" style="218" customWidth="1"/>
    <col min="13320" max="13568" width="9.140625" style="218"/>
    <col min="13569" max="13569" width="8.28515625" style="218" customWidth="1"/>
    <col min="13570" max="13570" width="0" style="218" hidden="1" customWidth="1"/>
    <col min="13571" max="13571" width="12.5703125" style="218" customWidth="1"/>
    <col min="13572" max="13572" width="28.140625" style="218" customWidth="1"/>
    <col min="13573" max="13573" width="11.28515625" style="218" bestFit="1" customWidth="1"/>
    <col min="13574" max="13574" width="9.140625" style="218"/>
    <col min="13575" max="13575" width="11.28515625" style="218" customWidth="1"/>
    <col min="13576" max="13824" width="9.140625" style="218"/>
    <col min="13825" max="13825" width="8.28515625" style="218" customWidth="1"/>
    <col min="13826" max="13826" width="0" style="218" hidden="1" customWidth="1"/>
    <col min="13827" max="13827" width="12.5703125" style="218" customWidth="1"/>
    <col min="13828" max="13828" width="28.140625" style="218" customWidth="1"/>
    <col min="13829" max="13829" width="11.28515625" style="218" bestFit="1" customWidth="1"/>
    <col min="13830" max="13830" width="9.140625" style="218"/>
    <col min="13831" max="13831" width="11.28515625" style="218" customWidth="1"/>
    <col min="13832" max="14080" width="9.140625" style="218"/>
    <col min="14081" max="14081" width="8.28515625" style="218" customWidth="1"/>
    <col min="14082" max="14082" width="0" style="218" hidden="1" customWidth="1"/>
    <col min="14083" max="14083" width="12.5703125" style="218" customWidth="1"/>
    <col min="14084" max="14084" width="28.140625" style="218" customWidth="1"/>
    <col min="14085" max="14085" width="11.28515625" style="218" bestFit="1" customWidth="1"/>
    <col min="14086" max="14086" width="9.140625" style="218"/>
    <col min="14087" max="14087" width="11.28515625" style="218" customWidth="1"/>
    <col min="14088" max="14336" width="9.140625" style="218"/>
    <col min="14337" max="14337" width="8.28515625" style="218" customWidth="1"/>
    <col min="14338" max="14338" width="0" style="218" hidden="1" customWidth="1"/>
    <col min="14339" max="14339" width="12.5703125" style="218" customWidth="1"/>
    <col min="14340" max="14340" width="28.140625" style="218" customWidth="1"/>
    <col min="14341" max="14341" width="11.28515625" style="218" bestFit="1" customWidth="1"/>
    <col min="14342" max="14342" width="9.140625" style="218"/>
    <col min="14343" max="14343" width="11.28515625" style="218" customWidth="1"/>
    <col min="14344" max="14592" width="9.140625" style="218"/>
    <col min="14593" max="14593" width="8.28515625" style="218" customWidth="1"/>
    <col min="14594" max="14594" width="0" style="218" hidden="1" customWidth="1"/>
    <col min="14595" max="14595" width="12.5703125" style="218" customWidth="1"/>
    <col min="14596" max="14596" width="28.140625" style="218" customWidth="1"/>
    <col min="14597" max="14597" width="11.28515625" style="218" bestFit="1" customWidth="1"/>
    <col min="14598" max="14598" width="9.140625" style="218"/>
    <col min="14599" max="14599" width="11.28515625" style="218" customWidth="1"/>
    <col min="14600" max="14848" width="9.140625" style="218"/>
    <col min="14849" max="14849" width="8.28515625" style="218" customWidth="1"/>
    <col min="14850" max="14850" width="0" style="218" hidden="1" customWidth="1"/>
    <col min="14851" max="14851" width="12.5703125" style="218" customWidth="1"/>
    <col min="14852" max="14852" width="28.140625" style="218" customWidth="1"/>
    <col min="14853" max="14853" width="11.28515625" style="218" bestFit="1" customWidth="1"/>
    <col min="14854" max="14854" width="9.140625" style="218"/>
    <col min="14855" max="14855" width="11.28515625" style="218" customWidth="1"/>
    <col min="14856" max="15104" width="9.140625" style="218"/>
    <col min="15105" max="15105" width="8.28515625" style="218" customWidth="1"/>
    <col min="15106" max="15106" width="0" style="218" hidden="1" customWidth="1"/>
    <col min="15107" max="15107" width="12.5703125" style="218" customWidth="1"/>
    <col min="15108" max="15108" width="28.140625" style="218" customWidth="1"/>
    <col min="15109" max="15109" width="11.28515625" style="218" bestFit="1" customWidth="1"/>
    <col min="15110" max="15110" width="9.140625" style="218"/>
    <col min="15111" max="15111" width="11.28515625" style="218" customWidth="1"/>
    <col min="15112" max="15360" width="9.140625" style="218"/>
    <col min="15361" max="15361" width="8.28515625" style="218" customWidth="1"/>
    <col min="15362" max="15362" width="0" style="218" hidden="1" customWidth="1"/>
    <col min="15363" max="15363" width="12.5703125" style="218" customWidth="1"/>
    <col min="15364" max="15364" width="28.140625" style="218" customWidth="1"/>
    <col min="15365" max="15365" width="11.28515625" style="218" bestFit="1" customWidth="1"/>
    <col min="15366" max="15366" width="9.140625" style="218"/>
    <col min="15367" max="15367" width="11.28515625" style="218" customWidth="1"/>
    <col min="15368" max="15616" width="9.140625" style="218"/>
    <col min="15617" max="15617" width="8.28515625" style="218" customWidth="1"/>
    <col min="15618" max="15618" width="0" style="218" hidden="1" customWidth="1"/>
    <col min="15619" max="15619" width="12.5703125" style="218" customWidth="1"/>
    <col min="15620" max="15620" width="28.140625" style="218" customWidth="1"/>
    <col min="15621" max="15621" width="11.28515625" style="218" bestFit="1" customWidth="1"/>
    <col min="15622" max="15622" width="9.140625" style="218"/>
    <col min="15623" max="15623" width="11.28515625" style="218" customWidth="1"/>
    <col min="15624" max="15872" width="9.140625" style="218"/>
    <col min="15873" max="15873" width="8.28515625" style="218" customWidth="1"/>
    <col min="15874" max="15874" width="0" style="218" hidden="1" customWidth="1"/>
    <col min="15875" max="15875" width="12.5703125" style="218" customWidth="1"/>
    <col min="15876" max="15876" width="28.140625" style="218" customWidth="1"/>
    <col min="15877" max="15877" width="11.28515625" style="218" bestFit="1" customWidth="1"/>
    <col min="15878" max="15878" width="9.140625" style="218"/>
    <col min="15879" max="15879" width="11.28515625" style="218" customWidth="1"/>
    <col min="15880" max="16128" width="9.140625" style="218"/>
    <col min="16129" max="16129" width="8.28515625" style="218" customWidth="1"/>
    <col min="16130" max="16130" width="0" style="218" hidden="1" customWidth="1"/>
    <col min="16131" max="16131" width="12.5703125" style="218" customWidth="1"/>
    <col min="16132" max="16132" width="28.140625" style="218" customWidth="1"/>
    <col min="16133" max="16133" width="11.28515625" style="218" bestFit="1" customWidth="1"/>
    <col min="16134" max="16134" width="9.140625" style="218"/>
    <col min="16135" max="16135" width="11.28515625" style="218" customWidth="1"/>
    <col min="16136" max="16384" width="9.140625" style="218"/>
  </cols>
  <sheetData>
    <row r="3" spans="1:9">
      <c r="A3" s="219" t="s">
        <v>176</v>
      </c>
      <c r="B3" s="219" t="s">
        <v>177</v>
      </c>
      <c r="C3" s="219" t="s">
        <v>177</v>
      </c>
    </row>
    <row r="4" spans="1:9">
      <c r="A4" s="219" t="s">
        <v>178</v>
      </c>
      <c r="B4" s="219" t="s">
        <v>179</v>
      </c>
      <c r="C4" s="219" t="s">
        <v>179</v>
      </c>
    </row>
    <row r="5" spans="1:9">
      <c r="A5" s="256" t="s">
        <v>180</v>
      </c>
      <c r="C5" s="231" t="s">
        <v>790</v>
      </c>
      <c r="D5" s="227"/>
    </row>
    <row r="9" spans="1:9">
      <c r="A9" s="257" t="s">
        <v>182</v>
      </c>
      <c r="B9" s="243"/>
      <c r="C9" s="243"/>
      <c r="D9" s="243"/>
      <c r="E9" s="243"/>
      <c r="F9" s="243"/>
      <c r="G9" s="243"/>
      <c r="H9" s="243"/>
      <c r="I9" s="243"/>
    </row>
    <row r="10" spans="1:9" ht="25.5">
      <c r="A10" s="226" t="s">
        <v>183</v>
      </c>
      <c r="B10" s="227"/>
      <c r="C10" s="226" t="s">
        <v>184</v>
      </c>
      <c r="D10" s="227"/>
      <c r="E10" s="226" t="s">
        <v>185</v>
      </c>
      <c r="F10" s="227"/>
      <c r="G10" s="230" t="s">
        <v>186</v>
      </c>
      <c r="H10" s="226" t="s">
        <v>187</v>
      </c>
      <c r="I10" s="227"/>
    </row>
    <row r="11" spans="1:9">
      <c r="A11" s="231">
        <v>1</v>
      </c>
      <c r="B11" s="227"/>
      <c r="C11" s="231" t="s">
        <v>188</v>
      </c>
      <c r="D11" s="227"/>
      <c r="E11" s="258">
        <v>42150.7</v>
      </c>
      <c r="F11" s="227"/>
      <c r="G11" s="233" t="s">
        <v>189</v>
      </c>
      <c r="H11" s="231" t="s">
        <v>790</v>
      </c>
      <c r="I11" s="227"/>
    </row>
    <row r="12" spans="1:9">
      <c r="A12" s="231">
        <v>2</v>
      </c>
      <c r="B12" s="227"/>
      <c r="C12" s="231" t="s">
        <v>190</v>
      </c>
      <c r="D12" s="227"/>
      <c r="E12" s="258">
        <v>40017.1</v>
      </c>
      <c r="F12" s="227"/>
      <c r="G12" s="233" t="s">
        <v>191</v>
      </c>
      <c r="H12" s="231" t="s">
        <v>790</v>
      </c>
      <c r="I12" s="227"/>
    </row>
    <row r="13" spans="1:9">
      <c r="A13" s="231">
        <v>3</v>
      </c>
      <c r="B13" s="227"/>
      <c r="C13" s="231" t="s">
        <v>192</v>
      </c>
      <c r="D13" s="227"/>
      <c r="E13" s="258">
        <v>41931.629999999997</v>
      </c>
      <c r="F13" s="227"/>
      <c r="G13" s="233" t="s">
        <v>193</v>
      </c>
      <c r="H13" s="231" t="s">
        <v>790</v>
      </c>
      <c r="I13" s="227"/>
    </row>
    <row r="14" spans="1:9">
      <c r="A14" s="226"/>
      <c r="B14" s="227"/>
      <c r="C14" s="226"/>
      <c r="D14" s="227"/>
      <c r="E14" s="259">
        <v>124099.43</v>
      </c>
      <c r="F14" s="227"/>
      <c r="G14" s="230"/>
      <c r="H14" s="226"/>
      <c r="I14" s="227"/>
    </row>
    <row r="15" spans="1:9">
      <c r="A15" s="257" t="s">
        <v>200</v>
      </c>
      <c r="B15" s="243"/>
      <c r="C15" s="243"/>
      <c r="D15" s="243"/>
      <c r="E15" s="243"/>
      <c r="F15" s="243"/>
      <c r="G15" s="243"/>
      <c r="H15" s="243"/>
      <c r="I15" s="243"/>
    </row>
    <row r="16" spans="1:9" ht="25.5">
      <c r="A16" s="226" t="s">
        <v>183</v>
      </c>
      <c r="B16" s="227"/>
      <c r="C16" s="226" t="s">
        <v>184</v>
      </c>
      <c r="D16" s="227"/>
      <c r="E16" s="226" t="s">
        <v>185</v>
      </c>
      <c r="F16" s="227"/>
      <c r="G16" s="230" t="s">
        <v>186</v>
      </c>
      <c r="H16" s="226" t="s">
        <v>187</v>
      </c>
      <c r="I16" s="227"/>
    </row>
    <row r="17" spans="1:9" ht="25.5" customHeight="1">
      <c r="A17" s="231">
        <v>1</v>
      </c>
      <c r="B17" s="227"/>
      <c r="C17" s="231" t="s">
        <v>791</v>
      </c>
      <c r="D17" s="227"/>
      <c r="E17" s="258">
        <v>593.9</v>
      </c>
      <c r="F17" s="227"/>
      <c r="G17" s="233" t="s">
        <v>202</v>
      </c>
      <c r="H17" s="231" t="s">
        <v>203</v>
      </c>
      <c r="I17" s="227"/>
    </row>
    <row r="18" spans="1:9" ht="25.5" customHeight="1">
      <c r="A18" s="231">
        <v>2</v>
      </c>
      <c r="B18" s="227"/>
      <c r="C18" s="231" t="s">
        <v>792</v>
      </c>
      <c r="D18" s="227"/>
      <c r="E18" s="258">
        <v>4289.6499999999996</v>
      </c>
      <c r="F18" s="227"/>
      <c r="G18" s="233" t="s">
        <v>202</v>
      </c>
      <c r="H18" s="231" t="s">
        <v>203</v>
      </c>
      <c r="I18" s="227"/>
    </row>
    <row r="19" spans="1:9" ht="25.5" customHeight="1">
      <c r="A19" s="231">
        <v>3</v>
      </c>
      <c r="B19" s="227"/>
      <c r="C19" s="231" t="s">
        <v>793</v>
      </c>
      <c r="D19" s="227"/>
      <c r="E19" s="258">
        <v>293.89999999999998</v>
      </c>
      <c r="F19" s="227"/>
      <c r="G19" s="233" t="s">
        <v>215</v>
      </c>
      <c r="H19" s="231" t="s">
        <v>203</v>
      </c>
      <c r="I19" s="227"/>
    </row>
    <row r="20" spans="1:9" ht="25.5" customHeight="1">
      <c r="A20" s="231">
        <v>4</v>
      </c>
      <c r="B20" s="227"/>
      <c r="C20" s="231" t="s">
        <v>794</v>
      </c>
      <c r="D20" s="227"/>
      <c r="E20" s="258">
        <v>1352.4</v>
      </c>
      <c r="F20" s="227"/>
      <c r="G20" s="233" t="s">
        <v>221</v>
      </c>
      <c r="H20" s="231" t="s">
        <v>203</v>
      </c>
      <c r="I20" s="227"/>
    </row>
    <row r="21" spans="1:9" ht="25.5" customHeight="1">
      <c r="A21" s="231">
        <v>5</v>
      </c>
      <c r="B21" s="227"/>
      <c r="C21" s="231" t="s">
        <v>795</v>
      </c>
      <c r="D21" s="227"/>
      <c r="E21" s="258">
        <v>2147.4</v>
      </c>
      <c r="F21" s="227"/>
      <c r="G21" s="233" t="s">
        <v>221</v>
      </c>
      <c r="H21" s="231" t="s">
        <v>203</v>
      </c>
      <c r="I21" s="227"/>
    </row>
    <row r="22" spans="1:9">
      <c r="A22" s="226"/>
      <c r="B22" s="227"/>
      <c r="C22" s="226"/>
      <c r="D22" s="227"/>
      <c r="E22" s="259">
        <v>8677.2499999999982</v>
      </c>
      <c r="F22" s="227"/>
      <c r="G22" s="230"/>
      <c r="H22" s="226"/>
      <c r="I22" s="227"/>
    </row>
    <row r="23" spans="1:9">
      <c r="A23" s="257" t="s">
        <v>222</v>
      </c>
      <c r="B23" s="243"/>
      <c r="C23" s="243"/>
      <c r="D23" s="243"/>
      <c r="E23" s="243"/>
      <c r="F23" s="243"/>
      <c r="G23" s="243"/>
      <c r="H23" s="243"/>
      <c r="I23" s="243"/>
    </row>
    <row r="24" spans="1:9" ht="25.5">
      <c r="A24" s="226" t="s">
        <v>183</v>
      </c>
      <c r="B24" s="227"/>
      <c r="C24" s="226" t="s">
        <v>184</v>
      </c>
      <c r="D24" s="227"/>
      <c r="E24" s="226" t="s">
        <v>185</v>
      </c>
      <c r="F24" s="227"/>
      <c r="G24" s="230" t="s">
        <v>186</v>
      </c>
      <c r="H24" s="226" t="s">
        <v>187</v>
      </c>
      <c r="I24" s="227"/>
    </row>
    <row r="25" spans="1:9">
      <c r="A25" s="231">
        <v>1</v>
      </c>
      <c r="B25" s="227"/>
      <c r="C25" s="231" t="s">
        <v>796</v>
      </c>
      <c r="D25" s="227"/>
      <c r="E25" s="258">
        <v>351.36</v>
      </c>
      <c r="F25" s="227"/>
      <c r="G25" s="233" t="s">
        <v>224</v>
      </c>
      <c r="H25" s="231" t="s">
        <v>797</v>
      </c>
      <c r="I25" s="227"/>
    </row>
    <row r="26" spans="1:9">
      <c r="A26" s="231">
        <v>2</v>
      </c>
      <c r="B26" s="227"/>
      <c r="C26" s="231" t="s">
        <v>798</v>
      </c>
      <c r="D26" s="227"/>
      <c r="E26" s="258">
        <v>552.20000000000005</v>
      </c>
      <c r="F26" s="227"/>
      <c r="G26" s="233" t="s">
        <v>356</v>
      </c>
      <c r="H26" s="231" t="s">
        <v>799</v>
      </c>
      <c r="I26" s="227"/>
    </row>
    <row r="27" spans="1:9" ht="25.5" customHeight="1">
      <c r="A27" s="231">
        <v>3</v>
      </c>
      <c r="B27" s="227"/>
      <c r="C27" s="231" t="s">
        <v>800</v>
      </c>
      <c r="D27" s="227"/>
      <c r="E27" s="258">
        <v>292.83</v>
      </c>
      <c r="F27" s="227"/>
      <c r="G27" s="233" t="s">
        <v>213</v>
      </c>
      <c r="H27" s="231" t="s">
        <v>801</v>
      </c>
      <c r="I27" s="227"/>
    </row>
    <row r="28" spans="1:9" ht="25.5" customHeight="1">
      <c r="A28" s="231">
        <v>4</v>
      </c>
      <c r="B28" s="227"/>
      <c r="C28" s="231" t="s">
        <v>802</v>
      </c>
      <c r="D28" s="227"/>
      <c r="E28" s="258">
        <v>292.83</v>
      </c>
      <c r="F28" s="227"/>
      <c r="G28" s="233" t="s">
        <v>213</v>
      </c>
      <c r="H28" s="231" t="s">
        <v>803</v>
      </c>
      <c r="I28" s="227"/>
    </row>
    <row r="29" spans="1:9" ht="25.5" customHeight="1">
      <c r="A29" s="231">
        <v>5</v>
      </c>
      <c r="B29" s="227"/>
      <c r="C29" s="231" t="s">
        <v>802</v>
      </c>
      <c r="D29" s="227"/>
      <c r="E29" s="258">
        <v>292.83</v>
      </c>
      <c r="F29" s="227"/>
      <c r="G29" s="233" t="s">
        <v>213</v>
      </c>
      <c r="H29" s="231" t="s">
        <v>804</v>
      </c>
      <c r="I29" s="227"/>
    </row>
    <row r="30" spans="1:9" ht="25.5" customHeight="1">
      <c r="A30" s="231">
        <v>6</v>
      </c>
      <c r="B30" s="227"/>
      <c r="C30" s="231" t="s">
        <v>805</v>
      </c>
      <c r="D30" s="227"/>
      <c r="E30" s="258">
        <v>390.44</v>
      </c>
      <c r="F30" s="227"/>
      <c r="G30" s="233" t="s">
        <v>213</v>
      </c>
      <c r="H30" s="231" t="s">
        <v>806</v>
      </c>
      <c r="I30" s="227"/>
    </row>
    <row r="31" spans="1:9" ht="25.5" customHeight="1">
      <c r="A31" s="231">
        <v>7</v>
      </c>
      <c r="B31" s="227"/>
      <c r="C31" s="231" t="s">
        <v>805</v>
      </c>
      <c r="D31" s="227"/>
      <c r="E31" s="258">
        <v>390.44</v>
      </c>
      <c r="F31" s="227"/>
      <c r="G31" s="233" t="s">
        <v>213</v>
      </c>
      <c r="H31" s="231" t="s">
        <v>807</v>
      </c>
      <c r="I31" s="227"/>
    </row>
    <row r="32" spans="1:9">
      <c r="A32" s="226"/>
      <c r="B32" s="227"/>
      <c r="C32" s="226"/>
      <c r="D32" s="227"/>
      <c r="E32" s="259">
        <v>2562.9299999999998</v>
      </c>
      <c r="F32" s="227"/>
      <c r="G32" s="230"/>
      <c r="H32" s="226"/>
      <c r="I32" s="227"/>
    </row>
    <row r="33" spans="1:9">
      <c r="A33" s="257" t="s">
        <v>291</v>
      </c>
      <c r="B33" s="243"/>
      <c r="C33" s="243"/>
      <c r="D33" s="243"/>
      <c r="E33" s="243"/>
      <c r="F33" s="243"/>
      <c r="G33" s="243"/>
      <c r="H33" s="243"/>
      <c r="I33" s="243"/>
    </row>
    <row r="34" spans="1:9" ht="25.5">
      <c r="A34" s="226" t="s">
        <v>183</v>
      </c>
      <c r="B34" s="227"/>
      <c r="C34" s="226" t="s">
        <v>184</v>
      </c>
      <c r="D34" s="227"/>
      <c r="E34" s="226" t="s">
        <v>185</v>
      </c>
      <c r="F34" s="227"/>
      <c r="G34" s="230" t="s">
        <v>186</v>
      </c>
      <c r="H34" s="226" t="s">
        <v>187</v>
      </c>
      <c r="I34" s="227"/>
    </row>
    <row r="35" spans="1:9" ht="25.5" customHeight="1">
      <c r="A35" s="231">
        <v>1</v>
      </c>
      <c r="B35" s="227"/>
      <c r="C35" s="231" t="s">
        <v>808</v>
      </c>
      <c r="D35" s="227"/>
      <c r="E35" s="258">
        <v>150</v>
      </c>
      <c r="F35" s="227"/>
      <c r="G35" s="233" t="s">
        <v>224</v>
      </c>
      <c r="H35" s="231" t="s">
        <v>797</v>
      </c>
      <c r="I35" s="227"/>
    </row>
    <row r="36" spans="1:9" ht="25.5" customHeight="1">
      <c r="A36" s="231">
        <v>2</v>
      </c>
      <c r="B36" s="227"/>
      <c r="C36" s="231" t="s">
        <v>809</v>
      </c>
      <c r="D36" s="227"/>
      <c r="E36" s="258">
        <v>598</v>
      </c>
      <c r="F36" s="227"/>
      <c r="G36" s="233" t="s">
        <v>213</v>
      </c>
      <c r="H36" s="231" t="s">
        <v>801</v>
      </c>
      <c r="I36" s="227"/>
    </row>
    <row r="37" spans="1:9" ht="25.5" customHeight="1">
      <c r="A37" s="231">
        <v>3</v>
      </c>
      <c r="B37" s="227"/>
      <c r="C37" s="231" t="s">
        <v>810</v>
      </c>
      <c r="D37" s="227"/>
      <c r="E37" s="258">
        <v>598</v>
      </c>
      <c r="F37" s="227"/>
      <c r="G37" s="233" t="s">
        <v>213</v>
      </c>
      <c r="H37" s="231" t="s">
        <v>803</v>
      </c>
      <c r="I37" s="227"/>
    </row>
    <row r="38" spans="1:9" ht="25.5" customHeight="1">
      <c r="A38" s="231">
        <v>4</v>
      </c>
      <c r="B38" s="227"/>
      <c r="C38" s="231" t="s">
        <v>810</v>
      </c>
      <c r="D38" s="227"/>
      <c r="E38" s="258">
        <v>598</v>
      </c>
      <c r="F38" s="227"/>
      <c r="G38" s="233" t="s">
        <v>213</v>
      </c>
      <c r="H38" s="231" t="s">
        <v>804</v>
      </c>
      <c r="I38" s="227"/>
    </row>
    <row r="39" spans="1:9">
      <c r="A39" s="231">
        <v>5</v>
      </c>
      <c r="B39" s="227"/>
      <c r="C39" s="231" t="s">
        <v>811</v>
      </c>
      <c r="D39" s="227"/>
      <c r="E39" s="258">
        <v>897</v>
      </c>
      <c r="F39" s="227"/>
      <c r="G39" s="233" t="s">
        <v>213</v>
      </c>
      <c r="H39" s="231" t="s">
        <v>806</v>
      </c>
      <c r="I39" s="227"/>
    </row>
    <row r="40" spans="1:9">
      <c r="A40" s="231">
        <v>6</v>
      </c>
      <c r="B40" s="227"/>
      <c r="C40" s="231" t="s">
        <v>811</v>
      </c>
      <c r="D40" s="227"/>
      <c r="E40" s="258">
        <v>897</v>
      </c>
      <c r="F40" s="227"/>
      <c r="G40" s="233" t="s">
        <v>213</v>
      </c>
      <c r="H40" s="231" t="s">
        <v>807</v>
      </c>
      <c r="I40" s="227"/>
    </row>
    <row r="41" spans="1:9">
      <c r="A41" s="226"/>
      <c r="B41" s="227"/>
      <c r="C41" s="226"/>
      <c r="D41" s="227"/>
      <c r="E41" s="259">
        <v>3738</v>
      </c>
      <c r="F41" s="227"/>
      <c r="G41" s="230"/>
      <c r="H41" s="226"/>
      <c r="I41" s="227"/>
    </row>
    <row r="42" spans="1:9">
      <c r="A42" s="257" t="s">
        <v>334</v>
      </c>
      <c r="B42" s="243"/>
      <c r="C42" s="243"/>
      <c r="D42" s="243"/>
      <c r="E42" s="243"/>
      <c r="F42" s="243"/>
      <c r="G42" s="243"/>
      <c r="H42" s="243"/>
      <c r="I42" s="243"/>
    </row>
    <row r="43" spans="1:9" ht="25.5">
      <c r="A43" s="226" t="s">
        <v>183</v>
      </c>
      <c r="B43" s="227"/>
      <c r="C43" s="226" t="s">
        <v>184</v>
      </c>
      <c r="D43" s="227"/>
      <c r="E43" s="226" t="s">
        <v>185</v>
      </c>
      <c r="F43" s="227"/>
      <c r="G43" s="230" t="s">
        <v>186</v>
      </c>
      <c r="H43" s="226" t="s">
        <v>187</v>
      </c>
      <c r="I43" s="227"/>
    </row>
    <row r="44" spans="1:9" ht="25.5" customHeight="1">
      <c r="A44" s="231">
        <v>1</v>
      </c>
      <c r="B44" s="227"/>
      <c r="C44" s="231" t="s">
        <v>335</v>
      </c>
      <c r="D44" s="227"/>
      <c r="E44" s="258">
        <v>2000</v>
      </c>
      <c r="F44" s="227"/>
      <c r="G44" s="233" t="s">
        <v>224</v>
      </c>
      <c r="H44" s="231" t="s">
        <v>336</v>
      </c>
      <c r="I44" s="227"/>
    </row>
    <row r="45" spans="1:9">
      <c r="A45" s="226"/>
      <c r="B45" s="227"/>
      <c r="C45" s="226"/>
      <c r="D45" s="227"/>
      <c r="E45" s="259">
        <v>2000</v>
      </c>
      <c r="F45" s="227"/>
      <c r="G45" s="230"/>
      <c r="H45" s="226"/>
      <c r="I45" s="227"/>
    </row>
    <row r="46" spans="1:9">
      <c r="A46" s="257" t="s">
        <v>340</v>
      </c>
      <c r="B46" s="243"/>
      <c r="C46" s="243"/>
      <c r="D46" s="243"/>
      <c r="E46" s="243"/>
      <c r="F46" s="243"/>
      <c r="G46" s="243"/>
      <c r="H46" s="243"/>
      <c r="I46" s="243"/>
    </row>
    <row r="47" spans="1:9" ht="25.5">
      <c r="A47" s="226" t="s">
        <v>183</v>
      </c>
      <c r="B47" s="227"/>
      <c r="C47" s="226" t="s">
        <v>184</v>
      </c>
      <c r="D47" s="227"/>
      <c r="E47" s="226" t="s">
        <v>185</v>
      </c>
      <c r="F47" s="227"/>
      <c r="G47" s="230" t="s">
        <v>186</v>
      </c>
      <c r="H47" s="226" t="s">
        <v>187</v>
      </c>
      <c r="I47" s="227"/>
    </row>
    <row r="48" spans="1:9" ht="25.5" customHeight="1">
      <c r="A48" s="231">
        <v>1</v>
      </c>
      <c r="B48" s="227"/>
      <c r="C48" s="231" t="s">
        <v>812</v>
      </c>
      <c r="D48" s="227"/>
      <c r="E48" s="258">
        <v>35</v>
      </c>
      <c r="F48" s="227"/>
      <c r="G48" s="233" t="s">
        <v>342</v>
      </c>
      <c r="H48" s="231" t="s">
        <v>343</v>
      </c>
      <c r="I48" s="227"/>
    </row>
    <row r="49" spans="1:9">
      <c r="A49" s="231">
        <v>2</v>
      </c>
      <c r="B49" s="227"/>
      <c r="C49" s="231" t="s">
        <v>813</v>
      </c>
      <c r="D49" s="227"/>
      <c r="E49" s="258">
        <v>60</v>
      </c>
      <c r="F49" s="227"/>
      <c r="G49" s="233" t="s">
        <v>202</v>
      </c>
      <c r="H49" s="231" t="s">
        <v>814</v>
      </c>
      <c r="I49" s="227"/>
    </row>
    <row r="50" spans="1:9">
      <c r="A50" s="226"/>
      <c r="B50" s="227"/>
      <c r="C50" s="226"/>
      <c r="D50" s="227"/>
      <c r="E50" s="259">
        <v>95</v>
      </c>
      <c r="F50" s="227"/>
      <c r="G50" s="230"/>
      <c r="H50" s="226"/>
      <c r="I50" s="227"/>
    </row>
    <row r="51" spans="1:9">
      <c r="A51" s="257" t="s">
        <v>367</v>
      </c>
      <c r="B51" s="243"/>
      <c r="C51" s="243"/>
      <c r="D51" s="243"/>
      <c r="E51" s="243"/>
      <c r="F51" s="243"/>
      <c r="G51" s="243"/>
      <c r="H51" s="243"/>
      <c r="I51" s="243"/>
    </row>
    <row r="52" spans="1:9" ht="25.5">
      <c r="A52" s="226" t="s">
        <v>183</v>
      </c>
      <c r="B52" s="227"/>
      <c r="C52" s="226" t="s">
        <v>184</v>
      </c>
      <c r="D52" s="227"/>
      <c r="E52" s="226" t="s">
        <v>185</v>
      </c>
      <c r="F52" s="227"/>
      <c r="G52" s="230" t="s">
        <v>186</v>
      </c>
      <c r="H52" s="226" t="s">
        <v>187</v>
      </c>
      <c r="I52" s="227"/>
    </row>
    <row r="53" spans="1:9" ht="25.5" customHeight="1">
      <c r="A53" s="231">
        <v>1</v>
      </c>
      <c r="B53" s="227"/>
      <c r="C53" s="231" t="s">
        <v>815</v>
      </c>
      <c r="D53" s="227"/>
      <c r="E53" s="258">
        <v>410.78</v>
      </c>
      <c r="F53" s="227"/>
      <c r="G53" s="233" t="s">
        <v>369</v>
      </c>
      <c r="H53" s="231" t="s">
        <v>370</v>
      </c>
      <c r="I53" s="227"/>
    </row>
    <row r="54" spans="1:9">
      <c r="A54" s="226"/>
      <c r="B54" s="227"/>
      <c r="C54" s="226"/>
      <c r="D54" s="227"/>
      <c r="E54" s="259">
        <v>410.78</v>
      </c>
      <c r="F54" s="227"/>
      <c r="G54" s="230"/>
      <c r="H54" s="226"/>
      <c r="I54" s="227"/>
    </row>
    <row r="55" spans="1:9">
      <c r="A55" s="257" t="s">
        <v>372</v>
      </c>
      <c r="B55" s="243"/>
      <c r="C55" s="243"/>
      <c r="D55" s="243"/>
      <c r="E55" s="243"/>
      <c r="F55" s="243"/>
      <c r="G55" s="243"/>
      <c r="H55" s="243"/>
      <c r="I55" s="243"/>
    </row>
    <row r="56" spans="1:9" ht="25.5">
      <c r="A56" s="226" t="s">
        <v>183</v>
      </c>
      <c r="B56" s="227"/>
      <c r="C56" s="226" t="s">
        <v>184</v>
      </c>
      <c r="D56" s="227"/>
      <c r="E56" s="226" t="s">
        <v>185</v>
      </c>
      <c r="F56" s="227"/>
      <c r="G56" s="230" t="s">
        <v>186</v>
      </c>
      <c r="H56" s="226" t="s">
        <v>187</v>
      </c>
      <c r="I56" s="227"/>
    </row>
    <row r="57" spans="1:9">
      <c r="A57" s="231">
        <v>1</v>
      </c>
      <c r="B57" s="227"/>
      <c r="C57" s="231" t="s">
        <v>816</v>
      </c>
      <c r="D57" s="227"/>
      <c r="E57" s="258">
        <v>324.7</v>
      </c>
      <c r="F57" s="227"/>
      <c r="G57" s="233" t="s">
        <v>762</v>
      </c>
      <c r="H57" s="231" t="s">
        <v>817</v>
      </c>
      <c r="I57" s="227"/>
    </row>
    <row r="58" spans="1:9">
      <c r="A58" s="226"/>
      <c r="B58" s="227"/>
      <c r="C58" s="226"/>
      <c r="D58" s="227"/>
      <c r="E58" s="259">
        <v>324.7</v>
      </c>
      <c r="F58" s="227"/>
      <c r="G58" s="230"/>
      <c r="H58" s="226"/>
      <c r="I58" s="227"/>
    </row>
    <row r="62" spans="1:9">
      <c r="D62" s="219" t="s">
        <v>461</v>
      </c>
      <c r="E62" s="260">
        <f>E14</f>
        <v>124099.43</v>
      </c>
    </row>
    <row r="63" spans="1:9">
      <c r="D63" s="219" t="s">
        <v>786</v>
      </c>
      <c r="E63" s="260">
        <f>E22+E32+E41+E45+E50+E54+E58</f>
        <v>17808.66</v>
      </c>
    </row>
    <row r="64" spans="1:9">
      <c r="D64" s="219" t="s">
        <v>24</v>
      </c>
      <c r="E64" s="260">
        <f>SUM(E62:E63)</f>
        <v>141908.09</v>
      </c>
    </row>
  </sheetData>
  <mergeCells count="177">
    <mergeCell ref="A58:B58"/>
    <mergeCell ref="C58:D58"/>
    <mergeCell ref="E58:F58"/>
    <mergeCell ref="H58:I58"/>
    <mergeCell ref="A55:I55"/>
    <mergeCell ref="A56:B56"/>
    <mergeCell ref="C56:D56"/>
    <mergeCell ref="E56:F56"/>
    <mergeCell ref="H56:I56"/>
    <mergeCell ref="A57:B57"/>
    <mergeCell ref="C57:D57"/>
    <mergeCell ref="E57:F57"/>
    <mergeCell ref="H57:I57"/>
    <mergeCell ref="A53:B53"/>
    <mergeCell ref="C53:D53"/>
    <mergeCell ref="E53:F53"/>
    <mergeCell ref="H53:I53"/>
    <mergeCell ref="A54:B54"/>
    <mergeCell ref="C54:D54"/>
    <mergeCell ref="E54:F54"/>
    <mergeCell ref="H54:I54"/>
    <mergeCell ref="A50:B50"/>
    <mergeCell ref="C50:D50"/>
    <mergeCell ref="E50:F50"/>
    <mergeCell ref="H50:I50"/>
    <mergeCell ref="A51:I51"/>
    <mergeCell ref="A52:B52"/>
    <mergeCell ref="C52:D52"/>
    <mergeCell ref="E52:F52"/>
    <mergeCell ref="H52:I52"/>
    <mergeCell ref="A48:B48"/>
    <mergeCell ref="C48:D48"/>
    <mergeCell ref="E48:F48"/>
    <mergeCell ref="H48:I48"/>
    <mergeCell ref="A49:B49"/>
    <mergeCell ref="C49:D49"/>
    <mergeCell ref="E49:F49"/>
    <mergeCell ref="H49:I49"/>
    <mergeCell ref="A45:B45"/>
    <mergeCell ref="C45:D45"/>
    <mergeCell ref="E45:F45"/>
    <mergeCell ref="H45:I45"/>
    <mergeCell ref="A46:I46"/>
    <mergeCell ref="A47:B47"/>
    <mergeCell ref="C47:D47"/>
    <mergeCell ref="E47:F47"/>
    <mergeCell ref="H47:I47"/>
    <mergeCell ref="A42:I42"/>
    <mergeCell ref="A43:B43"/>
    <mergeCell ref="C43:D43"/>
    <mergeCell ref="E43:F43"/>
    <mergeCell ref="H43:I43"/>
    <mergeCell ref="A44:B44"/>
    <mergeCell ref="C44:D44"/>
    <mergeCell ref="E44:F44"/>
    <mergeCell ref="H44:I44"/>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3:I33"/>
    <mergeCell ref="A34:B34"/>
    <mergeCell ref="C34:D34"/>
    <mergeCell ref="E34:F34"/>
    <mergeCell ref="H34:I34"/>
    <mergeCell ref="A35:B35"/>
    <mergeCell ref="C35:D35"/>
    <mergeCell ref="E35:F35"/>
    <mergeCell ref="H35:I35"/>
    <mergeCell ref="A31:B31"/>
    <mergeCell ref="C31:D31"/>
    <mergeCell ref="E31:F31"/>
    <mergeCell ref="H31:I31"/>
    <mergeCell ref="A32:B32"/>
    <mergeCell ref="C32:D32"/>
    <mergeCell ref="E32:F32"/>
    <mergeCell ref="H32:I32"/>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2:B22"/>
    <mergeCell ref="C22:D22"/>
    <mergeCell ref="E22:F22"/>
    <mergeCell ref="H22:I22"/>
    <mergeCell ref="A23:I23"/>
    <mergeCell ref="A24:B24"/>
    <mergeCell ref="C24:D24"/>
    <mergeCell ref="E24:F24"/>
    <mergeCell ref="H24:I24"/>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5:I15"/>
    <mergeCell ref="A16:B16"/>
    <mergeCell ref="C16:D16"/>
    <mergeCell ref="E16:F16"/>
    <mergeCell ref="H16:I16"/>
    <mergeCell ref="A17:B17"/>
    <mergeCell ref="C17:D17"/>
    <mergeCell ref="E17:F17"/>
    <mergeCell ref="H17:I17"/>
    <mergeCell ref="A13:B13"/>
    <mergeCell ref="C13:D13"/>
    <mergeCell ref="E13:F13"/>
    <mergeCell ref="H13:I13"/>
    <mergeCell ref="A14:B14"/>
    <mergeCell ref="C14:D14"/>
    <mergeCell ref="E14:F14"/>
    <mergeCell ref="H14:I14"/>
    <mergeCell ref="A11:B11"/>
    <mergeCell ref="C11:D11"/>
    <mergeCell ref="E11:F11"/>
    <mergeCell ref="H11:I11"/>
    <mergeCell ref="A12:B12"/>
    <mergeCell ref="C12:D12"/>
    <mergeCell ref="E12:F12"/>
    <mergeCell ref="H12:I12"/>
    <mergeCell ref="C5:D5"/>
    <mergeCell ref="A9:I9"/>
    <mergeCell ref="A10:B10"/>
    <mergeCell ref="C10:D10"/>
    <mergeCell ref="E10:F10"/>
    <mergeCell ref="H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Vendimet dhe rekomandimet</vt:lpstr>
      <vt:lpstr>Buxheti</vt:lpstr>
      <vt:lpstr>Tab.e buxhetit</vt:lpstr>
      <vt:lpstr>Mallrat</vt:lpstr>
      <vt:lpstr>Kapitalet</vt:lpstr>
      <vt:lpstr>Subvencionet dhe pagat</vt:lpstr>
      <vt:lpstr>Deputet</vt:lpstr>
      <vt:lpstr>Administrata</vt:lpstr>
      <vt:lpstr>15800</vt:lpstr>
      <vt:lpstr>Buxheti!Print_Area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2016-09-09T07:35:41Z</dcterms:modified>
</cp:coreProperties>
</file>